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1\USERS\seth\Desktop\"/>
    </mc:Choice>
  </mc:AlternateContent>
  <bookViews>
    <workbookView xWindow="150" yWindow="75" windowWidth="19050" windowHeight="11955" tabRatio="653"/>
  </bookViews>
  <sheets>
    <sheet name="COA - All" sheetId="1" r:id="rId1"/>
    <sheet name="COA - Equity" sheetId="2" r:id="rId2"/>
    <sheet name="COA - Account Classification" sheetId="3" r:id="rId3"/>
    <sheet name="COA - Asset Breakdown" sheetId="4" r:id="rId4"/>
    <sheet name="C-Corp Check" sheetId="6" state="hidden" r:id="rId5"/>
    <sheet name="S-Corp Check" sheetId="7" state="hidden" r:id="rId6"/>
    <sheet name="LLC Check" sheetId="5" state="hidden" r:id="rId7"/>
    <sheet name="Partnership Check" sheetId="8" state="hidden" r:id="rId8"/>
  </sheets>
  <calcPr calcId="171027"/>
</workbook>
</file>

<file path=xl/calcChain.xml><?xml version="1.0" encoding="utf-8"?>
<calcChain xmlns="http://schemas.openxmlformats.org/spreadsheetml/2006/main">
  <c r="A3" i="4" l="1"/>
  <c r="A3" i="3"/>
  <c r="A3" i="2"/>
  <c r="D53" i="4"/>
  <c r="D54" i="4"/>
  <c r="D55" i="4"/>
  <c r="D56" i="4"/>
  <c r="D57" i="4"/>
  <c r="D58" i="4"/>
  <c r="D59" i="4"/>
  <c r="D60" i="4"/>
  <c r="D61" i="4"/>
  <c r="C290" i="8"/>
  <c r="D290" i="8"/>
  <c r="C291" i="8"/>
  <c r="D291" i="8"/>
  <c r="C292" i="8"/>
  <c r="D292" i="8"/>
  <c r="C293" i="8"/>
  <c r="D293" i="8"/>
  <c r="C294" i="8"/>
  <c r="D294" i="8"/>
  <c r="C295" i="8"/>
  <c r="D295" i="8"/>
  <c r="C296" i="8"/>
  <c r="D296" i="8"/>
  <c r="C297" i="8"/>
  <c r="D297" i="8"/>
  <c r="C298" i="8"/>
  <c r="D298" i="8"/>
  <c r="C299" i="8"/>
  <c r="D299" i="8"/>
  <c r="C300" i="8"/>
  <c r="D300" i="8"/>
  <c r="C301" i="8"/>
  <c r="D301" i="8"/>
  <c r="C302" i="8"/>
  <c r="D302" i="8"/>
  <c r="C303" i="8"/>
  <c r="D303" i="8"/>
  <c r="C304" i="8"/>
  <c r="D304" i="8"/>
  <c r="C305" i="8"/>
  <c r="D305" i="8"/>
  <c r="C306" i="8"/>
  <c r="D306" i="8"/>
  <c r="C307" i="8"/>
  <c r="D307" i="8"/>
  <c r="C308" i="8"/>
  <c r="D308" i="8"/>
  <c r="C309" i="8"/>
  <c r="D309" i="8"/>
  <c r="C310" i="8"/>
  <c r="D310" i="8"/>
  <c r="C280" i="8"/>
  <c r="D280" i="8"/>
  <c r="C281" i="8"/>
  <c r="D281" i="8"/>
  <c r="C282" i="8"/>
  <c r="D282" i="8"/>
  <c r="C283" i="8"/>
  <c r="D283" i="8"/>
  <c r="C284" i="8"/>
  <c r="D284" i="8"/>
  <c r="C285" i="8"/>
  <c r="D285" i="8"/>
  <c r="C286" i="8"/>
  <c r="D286" i="8"/>
  <c r="C287" i="8"/>
  <c r="D287" i="8"/>
  <c r="C288" i="8"/>
  <c r="D288" i="8"/>
  <c r="C289" i="8"/>
  <c r="D289" i="8"/>
  <c r="C279" i="8"/>
  <c r="D278" i="8"/>
  <c r="C278" i="8"/>
  <c r="D277" i="8"/>
  <c r="C277" i="8"/>
  <c r="D276" i="8"/>
  <c r="C276" i="8"/>
  <c r="D275" i="8"/>
  <c r="C275" i="8"/>
  <c r="D274" i="8"/>
  <c r="C274" i="8"/>
  <c r="D273" i="8"/>
  <c r="C273" i="8"/>
  <c r="D272" i="8"/>
  <c r="C272" i="8"/>
  <c r="D271" i="8"/>
  <c r="C271" i="8"/>
  <c r="D270" i="8"/>
  <c r="C270" i="8"/>
  <c r="D269" i="8"/>
  <c r="C269" i="8"/>
  <c r="D268" i="8"/>
  <c r="C268" i="8"/>
  <c r="D267" i="8"/>
  <c r="C267" i="8"/>
  <c r="D266" i="8"/>
  <c r="C266" i="8"/>
  <c r="D265" i="8"/>
  <c r="C265" i="8"/>
  <c r="D264" i="8"/>
  <c r="C264" i="8"/>
  <c r="D263" i="8"/>
  <c r="C263" i="8"/>
  <c r="D262" i="8"/>
  <c r="C262" i="8"/>
  <c r="D261" i="8"/>
  <c r="C261" i="8"/>
  <c r="D260" i="8"/>
  <c r="C260" i="8"/>
  <c r="D259" i="8"/>
  <c r="C259" i="8"/>
  <c r="D258" i="8"/>
  <c r="C258" i="8"/>
  <c r="D257" i="8"/>
  <c r="C257" i="8"/>
  <c r="D256" i="8"/>
  <c r="C256" i="8"/>
  <c r="D255" i="8"/>
  <c r="C255" i="8"/>
  <c r="D254" i="8"/>
  <c r="C254" i="8"/>
  <c r="D253" i="8"/>
  <c r="C253" i="8"/>
  <c r="D252" i="8"/>
  <c r="C252" i="8"/>
  <c r="D251" i="8"/>
  <c r="C251" i="8"/>
  <c r="D250" i="8"/>
  <c r="C250" i="8"/>
  <c r="D249" i="8"/>
  <c r="C249" i="8"/>
  <c r="D248" i="8"/>
  <c r="C248" i="8"/>
  <c r="D247" i="8"/>
  <c r="C247" i="8"/>
  <c r="D246" i="8"/>
  <c r="C246" i="8"/>
  <c r="D245" i="8"/>
  <c r="C245" i="8"/>
  <c r="D244" i="8"/>
  <c r="C244" i="8"/>
  <c r="D243" i="8"/>
  <c r="C243" i="8"/>
  <c r="D242" i="8"/>
  <c r="C242" i="8"/>
  <c r="D241" i="8"/>
  <c r="C241" i="8"/>
  <c r="D240" i="8"/>
  <c r="C240" i="8"/>
  <c r="D239" i="8"/>
  <c r="C239" i="8"/>
  <c r="D238" i="8"/>
  <c r="C238" i="8"/>
  <c r="D237" i="8"/>
  <c r="C237" i="8"/>
  <c r="D236" i="8"/>
  <c r="C236" i="8"/>
  <c r="D235" i="8"/>
  <c r="C235" i="8"/>
  <c r="D234" i="8"/>
  <c r="C234" i="8"/>
  <c r="D233" i="8"/>
  <c r="C233" i="8"/>
  <c r="D232" i="8"/>
  <c r="C232" i="8"/>
  <c r="D231" i="8"/>
  <c r="C231" i="8"/>
  <c r="D230" i="8"/>
  <c r="C230" i="8"/>
  <c r="D229" i="8"/>
  <c r="C229" i="8"/>
  <c r="D228" i="8"/>
  <c r="C228" i="8"/>
  <c r="D227" i="8"/>
  <c r="C227" i="8"/>
  <c r="D226" i="8"/>
  <c r="C226" i="8"/>
  <c r="D225" i="8"/>
  <c r="C225" i="8"/>
  <c r="D224" i="8"/>
  <c r="C224" i="8"/>
  <c r="D223" i="8"/>
  <c r="C223" i="8"/>
  <c r="D222" i="8"/>
  <c r="C222" i="8"/>
  <c r="D221" i="8"/>
  <c r="C221" i="8"/>
  <c r="D220" i="8"/>
  <c r="C220" i="8"/>
  <c r="D219" i="8"/>
  <c r="C219" i="8"/>
  <c r="D218" i="8"/>
  <c r="C218" i="8"/>
  <c r="D217" i="8"/>
  <c r="C217" i="8"/>
  <c r="D216" i="8"/>
  <c r="C216" i="8"/>
  <c r="D215" i="8"/>
  <c r="C215" i="8"/>
  <c r="D214" i="8"/>
  <c r="C214" i="8"/>
  <c r="D213" i="8"/>
  <c r="C213" i="8"/>
  <c r="D212" i="8"/>
  <c r="C212" i="8"/>
  <c r="D211" i="8"/>
  <c r="C211" i="8"/>
  <c r="D210" i="8"/>
  <c r="C210" i="8"/>
  <c r="D209" i="8"/>
  <c r="C209" i="8"/>
  <c r="D208" i="8"/>
  <c r="C208" i="8"/>
  <c r="D207" i="8"/>
  <c r="C207" i="8"/>
  <c r="D206" i="8"/>
  <c r="C206" i="8"/>
  <c r="D205" i="8"/>
  <c r="C205" i="8"/>
  <c r="D204" i="8"/>
  <c r="C204" i="8"/>
  <c r="D203" i="8"/>
  <c r="C203" i="8"/>
  <c r="D202" i="8"/>
  <c r="C202" i="8"/>
  <c r="D201" i="8"/>
  <c r="C201" i="8"/>
  <c r="D200" i="8"/>
  <c r="C200" i="8"/>
  <c r="D199" i="8"/>
  <c r="C199" i="8"/>
  <c r="D198" i="8"/>
  <c r="C198" i="8"/>
  <c r="D197" i="8"/>
  <c r="C197" i="8"/>
  <c r="D196" i="8"/>
  <c r="C196" i="8"/>
  <c r="D195" i="8"/>
  <c r="C195" i="8"/>
  <c r="D194" i="8"/>
  <c r="C194" i="8"/>
  <c r="D193" i="8"/>
  <c r="C193" i="8"/>
  <c r="D192" i="8"/>
  <c r="C192" i="8"/>
  <c r="D191" i="8"/>
  <c r="C191" i="8"/>
  <c r="D190" i="8"/>
  <c r="C190" i="8"/>
  <c r="D189" i="8"/>
  <c r="C189" i="8"/>
  <c r="D188" i="8"/>
  <c r="C188" i="8"/>
  <c r="D187" i="8"/>
  <c r="C187" i="8"/>
  <c r="D186" i="8"/>
  <c r="C186" i="8"/>
  <c r="D185" i="8"/>
  <c r="C185" i="8"/>
  <c r="D184" i="8"/>
  <c r="C184" i="8"/>
  <c r="D183" i="8"/>
  <c r="C183" i="8"/>
  <c r="D182" i="8"/>
  <c r="C182" i="8"/>
  <c r="D181" i="8"/>
  <c r="C181" i="8"/>
  <c r="D180" i="8"/>
  <c r="C180" i="8"/>
  <c r="D179" i="8"/>
  <c r="C179" i="8"/>
  <c r="D178" i="8"/>
  <c r="C178" i="8"/>
  <c r="D177" i="8"/>
  <c r="C177" i="8"/>
  <c r="D176" i="8"/>
  <c r="C176" i="8"/>
  <c r="D175" i="8"/>
  <c r="C175" i="8"/>
  <c r="D174" i="8"/>
  <c r="C174" i="8"/>
  <c r="D173" i="8"/>
  <c r="C173" i="8"/>
  <c r="D172" i="8"/>
  <c r="C172" i="8"/>
  <c r="D171" i="8"/>
  <c r="C171" i="8"/>
  <c r="D170" i="8"/>
  <c r="C170" i="8"/>
  <c r="D169" i="8"/>
  <c r="C169" i="8"/>
  <c r="D168" i="8"/>
  <c r="C168" i="8"/>
  <c r="D167" i="8"/>
  <c r="C167" i="8"/>
  <c r="D166" i="8"/>
  <c r="C166" i="8"/>
  <c r="D165" i="8"/>
  <c r="C165" i="8"/>
  <c r="D164" i="8"/>
  <c r="C164" i="8"/>
  <c r="D163" i="8"/>
  <c r="C163" i="8"/>
  <c r="D162" i="8"/>
  <c r="C162" i="8"/>
  <c r="D161" i="8"/>
  <c r="C161" i="8"/>
  <c r="D160" i="8"/>
  <c r="C160" i="8"/>
  <c r="D159" i="8"/>
  <c r="C159" i="8"/>
  <c r="D158" i="8"/>
  <c r="C158" i="8"/>
  <c r="D157" i="8"/>
  <c r="C157" i="8"/>
  <c r="D156" i="8"/>
  <c r="C156" i="8"/>
  <c r="D155" i="8"/>
  <c r="C155" i="8"/>
  <c r="D154" i="8"/>
  <c r="C154" i="8"/>
  <c r="D153" i="8"/>
  <c r="C153" i="8"/>
  <c r="D152" i="8"/>
  <c r="C152" i="8"/>
  <c r="D151" i="8"/>
  <c r="C151" i="8"/>
  <c r="D150" i="8"/>
  <c r="C150" i="8"/>
  <c r="D149" i="8"/>
  <c r="C149" i="8"/>
  <c r="D148" i="8"/>
  <c r="C148" i="8"/>
  <c r="D147" i="8"/>
  <c r="C147" i="8"/>
  <c r="D146" i="8"/>
  <c r="C146" i="8"/>
  <c r="D145" i="8"/>
  <c r="C145" i="8"/>
  <c r="D144" i="8"/>
  <c r="C144" i="8"/>
  <c r="D143" i="8"/>
  <c r="C143" i="8"/>
  <c r="D142" i="8"/>
  <c r="C142" i="8"/>
  <c r="D141" i="8"/>
  <c r="C141" i="8"/>
  <c r="D140" i="8"/>
  <c r="C140" i="8"/>
  <c r="D139" i="8"/>
  <c r="C139" i="8"/>
  <c r="D138" i="8"/>
  <c r="C138" i="8"/>
  <c r="D137" i="8"/>
  <c r="C137" i="8"/>
  <c r="D136" i="8"/>
  <c r="C136" i="8"/>
  <c r="D135" i="8"/>
  <c r="C135" i="8"/>
  <c r="D134" i="8"/>
  <c r="C134" i="8"/>
  <c r="D133" i="8"/>
  <c r="C133" i="8"/>
  <c r="D132" i="8"/>
  <c r="C132" i="8"/>
  <c r="D131" i="8"/>
  <c r="C131" i="8"/>
  <c r="D130" i="8"/>
  <c r="C130" i="8"/>
  <c r="D129" i="8"/>
  <c r="C129" i="8"/>
  <c r="D128" i="8"/>
  <c r="C128" i="8"/>
  <c r="D127" i="8"/>
  <c r="C127" i="8"/>
  <c r="D126" i="8"/>
  <c r="C126" i="8"/>
  <c r="D125" i="8"/>
  <c r="C125" i="8"/>
  <c r="D124" i="8"/>
  <c r="C124" i="8"/>
  <c r="D123" i="8"/>
  <c r="C123" i="8"/>
  <c r="D122" i="8"/>
  <c r="C122" i="8"/>
  <c r="D121" i="8"/>
  <c r="C121" i="8"/>
  <c r="D120" i="8"/>
  <c r="C120" i="8"/>
  <c r="D119" i="8"/>
  <c r="C119" i="8"/>
  <c r="D118" i="8"/>
  <c r="C118" i="8"/>
  <c r="D117" i="8"/>
  <c r="C117" i="8"/>
  <c r="D116" i="8"/>
  <c r="C116" i="8"/>
  <c r="D115" i="8"/>
  <c r="C115" i="8"/>
  <c r="D114" i="8"/>
  <c r="C114" i="8"/>
  <c r="D113" i="8"/>
  <c r="C113" i="8"/>
  <c r="D112" i="8"/>
  <c r="C112" i="8"/>
  <c r="D111" i="8"/>
  <c r="C111" i="8"/>
  <c r="D110" i="8"/>
  <c r="C110" i="8"/>
  <c r="D109" i="8"/>
  <c r="C109" i="8"/>
  <c r="D108" i="8"/>
  <c r="C108" i="8"/>
  <c r="D107" i="8"/>
  <c r="C107" i="8"/>
  <c r="D106" i="8"/>
  <c r="C106" i="8"/>
  <c r="D105" i="8"/>
  <c r="C105" i="8"/>
  <c r="D104" i="8"/>
  <c r="C104" i="8"/>
  <c r="D103" i="8"/>
  <c r="C103" i="8"/>
  <c r="D102" i="8"/>
  <c r="C102" i="8"/>
  <c r="D101" i="8"/>
  <c r="C101" i="8"/>
  <c r="D100" i="8"/>
  <c r="C100" i="8"/>
  <c r="D99" i="8"/>
  <c r="C99" i="8"/>
  <c r="D98" i="8"/>
  <c r="C98" i="8"/>
  <c r="D97" i="8"/>
  <c r="C97" i="8"/>
  <c r="D96" i="8"/>
  <c r="C96" i="8"/>
  <c r="D95" i="8"/>
  <c r="C95" i="8"/>
  <c r="D94" i="8"/>
  <c r="C94" i="8"/>
  <c r="D93" i="8"/>
  <c r="C93" i="8"/>
  <c r="D92" i="8"/>
  <c r="C92" i="8"/>
  <c r="D91" i="8"/>
  <c r="C91" i="8"/>
  <c r="D90" i="8"/>
  <c r="C90" i="8"/>
  <c r="D89" i="8"/>
  <c r="C89" i="8"/>
  <c r="D88" i="8"/>
  <c r="C88" i="8"/>
  <c r="D87" i="8"/>
  <c r="C87" i="8"/>
  <c r="D86" i="8"/>
  <c r="C86" i="8"/>
  <c r="D85" i="8"/>
  <c r="C85" i="8"/>
  <c r="D84" i="8"/>
  <c r="C84" i="8"/>
  <c r="D83" i="8"/>
  <c r="C83" i="8"/>
  <c r="D82" i="8"/>
  <c r="C82" i="8"/>
  <c r="D81" i="8"/>
  <c r="C81" i="8"/>
  <c r="D80" i="8"/>
  <c r="C80" i="8"/>
  <c r="D79" i="8"/>
  <c r="C79" i="8"/>
  <c r="D78" i="8"/>
  <c r="C78" i="8"/>
  <c r="D77" i="8"/>
  <c r="C77" i="8"/>
  <c r="D76" i="8"/>
  <c r="C76" i="8"/>
  <c r="D75" i="8"/>
  <c r="C75" i="8"/>
  <c r="D74" i="8"/>
  <c r="C74" i="8"/>
  <c r="D73" i="8"/>
  <c r="C73" i="8"/>
  <c r="D72" i="8"/>
  <c r="C72" i="8"/>
  <c r="D71" i="8"/>
  <c r="C71" i="8"/>
  <c r="D70" i="8"/>
  <c r="C70" i="8"/>
  <c r="D69" i="8"/>
  <c r="C69" i="8"/>
  <c r="D68" i="8"/>
  <c r="C68" i="8"/>
  <c r="D67" i="8"/>
  <c r="C67" i="8"/>
  <c r="D66" i="8"/>
  <c r="C66" i="8"/>
  <c r="D65" i="8"/>
  <c r="C65" i="8"/>
  <c r="D64" i="8"/>
  <c r="C64" i="8"/>
  <c r="D63" i="8"/>
  <c r="C63" i="8"/>
  <c r="D62" i="8"/>
  <c r="C62" i="8"/>
  <c r="D61" i="8"/>
  <c r="C61" i="8"/>
  <c r="D60" i="8"/>
  <c r="C60" i="8"/>
  <c r="D59" i="8"/>
  <c r="C59" i="8"/>
  <c r="D58" i="8"/>
  <c r="C58" i="8"/>
  <c r="D57" i="8"/>
  <c r="C57" i="8"/>
  <c r="D56" i="8"/>
  <c r="C56" i="8"/>
  <c r="D55" i="8"/>
  <c r="C55" i="8"/>
  <c r="D54" i="8"/>
  <c r="C54" i="8"/>
  <c r="D53" i="8"/>
  <c r="C53" i="8"/>
  <c r="D52" i="8"/>
  <c r="C52" i="8"/>
  <c r="D51" i="8"/>
  <c r="C51" i="8"/>
  <c r="D50" i="8"/>
  <c r="C50" i="8"/>
  <c r="D49" i="8"/>
  <c r="C49" i="8"/>
  <c r="D48" i="8"/>
  <c r="C48" i="8"/>
  <c r="D47" i="8"/>
  <c r="C47" i="8"/>
  <c r="D46" i="8"/>
  <c r="C46" i="8"/>
  <c r="D45" i="8"/>
  <c r="C45" i="8"/>
  <c r="D44" i="8"/>
  <c r="C44" i="8"/>
  <c r="D43" i="8"/>
  <c r="C43" i="8"/>
  <c r="D42" i="8"/>
  <c r="C42" i="8"/>
  <c r="D41" i="8"/>
  <c r="C41" i="8"/>
  <c r="D40" i="8"/>
  <c r="C40" i="8"/>
  <c r="D39" i="8"/>
  <c r="C39" i="8"/>
  <c r="D38" i="8"/>
  <c r="C38" i="8"/>
  <c r="D37" i="8"/>
  <c r="C37" i="8"/>
  <c r="D36" i="8"/>
  <c r="C36" i="8"/>
  <c r="D35" i="8"/>
  <c r="C35" i="8"/>
  <c r="D34" i="8"/>
  <c r="C34" i="8"/>
  <c r="D33" i="8"/>
  <c r="C33" i="8"/>
  <c r="D32" i="8"/>
  <c r="C32" i="8"/>
  <c r="D31" i="8"/>
  <c r="C31" i="8"/>
  <c r="D30" i="8"/>
  <c r="C30" i="8"/>
  <c r="D29" i="8"/>
  <c r="C29" i="8"/>
  <c r="D28" i="8"/>
  <c r="C28" i="8"/>
  <c r="D27" i="8"/>
  <c r="C27" i="8"/>
  <c r="D26" i="8"/>
  <c r="C26" i="8"/>
  <c r="D25" i="8"/>
  <c r="C25" i="8"/>
  <c r="D24" i="8"/>
  <c r="C24" i="8"/>
  <c r="D23" i="8"/>
  <c r="C23" i="8"/>
  <c r="D22" i="8"/>
  <c r="C22" i="8"/>
  <c r="D21" i="8"/>
  <c r="C21" i="8"/>
  <c r="D20" i="8"/>
  <c r="C20" i="8"/>
  <c r="D19" i="8"/>
  <c r="C19" i="8"/>
  <c r="D18" i="8"/>
  <c r="C18" i="8"/>
  <c r="D17" i="8"/>
  <c r="C17" i="8"/>
  <c r="D16" i="8"/>
  <c r="C16" i="8"/>
  <c r="D15" i="8"/>
  <c r="C15" i="8"/>
  <c r="D14" i="8"/>
  <c r="C14" i="8"/>
  <c r="D13" i="8"/>
  <c r="C13" i="8"/>
  <c r="D12" i="8"/>
  <c r="C12" i="8"/>
  <c r="D11" i="8"/>
  <c r="C11" i="8"/>
  <c r="D10" i="8"/>
  <c r="C10" i="8"/>
  <c r="D9" i="8"/>
  <c r="C9" i="8"/>
  <c r="D8" i="8"/>
  <c r="C8" i="8"/>
  <c r="D7" i="8"/>
  <c r="C7" i="8"/>
  <c r="D6" i="8"/>
  <c r="C6" i="8"/>
  <c r="D5" i="8"/>
  <c r="C5" i="8"/>
  <c r="D4" i="8"/>
  <c r="C4" i="8"/>
  <c r="D3" i="8"/>
  <c r="C3" i="8"/>
  <c r="D279" i="8"/>
  <c r="X4" i="8"/>
  <c r="X5" i="8"/>
  <c r="X6" i="8"/>
  <c r="X7" i="8"/>
  <c r="X8" i="8"/>
  <c r="X9" i="8"/>
  <c r="X10" i="8"/>
  <c r="X11" i="8"/>
  <c r="X12" i="8"/>
  <c r="X13" i="8"/>
  <c r="X14" i="8"/>
  <c r="X15" i="8"/>
  <c r="X16" i="8"/>
  <c r="X17" i="8"/>
  <c r="X18" i="8"/>
  <c r="X19" i="8"/>
  <c r="X20" i="8"/>
  <c r="X21" i="8"/>
  <c r="X22" i="8"/>
  <c r="X23" i="8"/>
  <c r="X24" i="8"/>
  <c r="X25" i="8"/>
  <c r="X26" i="8"/>
  <c r="X27" i="8"/>
  <c r="X28" i="8"/>
  <c r="X29" i="8"/>
  <c r="X30" i="8"/>
  <c r="X31" i="8"/>
  <c r="X32" i="8"/>
  <c r="X33" i="8"/>
  <c r="X34" i="8"/>
  <c r="X35" i="8"/>
  <c r="X36" i="8"/>
  <c r="X37" i="8"/>
  <c r="X38" i="8"/>
  <c r="X39" i="8"/>
  <c r="X40" i="8"/>
  <c r="X41" i="8"/>
  <c r="X42" i="8"/>
  <c r="X43" i="8"/>
  <c r="X44" i="8"/>
  <c r="X45" i="8"/>
  <c r="X46" i="8"/>
  <c r="X47" i="8"/>
  <c r="X48" i="8"/>
  <c r="X49" i="8"/>
  <c r="X50" i="8"/>
  <c r="X51" i="8"/>
  <c r="X52" i="8"/>
  <c r="X53" i="8"/>
  <c r="X54" i="8"/>
  <c r="X55" i="8"/>
  <c r="X56" i="8"/>
  <c r="X57" i="8"/>
  <c r="X58" i="8"/>
  <c r="X59" i="8"/>
  <c r="X60" i="8"/>
  <c r="X61" i="8"/>
  <c r="X62" i="8"/>
  <c r="X63" i="8"/>
  <c r="X64" i="8"/>
  <c r="X65" i="8"/>
  <c r="X66" i="8"/>
  <c r="X67" i="8"/>
  <c r="X68" i="8"/>
  <c r="X69" i="8"/>
  <c r="X70" i="8"/>
  <c r="X71" i="8"/>
  <c r="X72" i="8"/>
  <c r="X73" i="8"/>
  <c r="X74" i="8"/>
  <c r="X75" i="8"/>
  <c r="X76" i="8"/>
  <c r="X77" i="8"/>
  <c r="X78" i="8"/>
  <c r="X79" i="8"/>
  <c r="X80" i="8"/>
  <c r="X81" i="8"/>
  <c r="X82" i="8"/>
  <c r="X83" i="8"/>
  <c r="X84" i="8"/>
  <c r="X85" i="8"/>
  <c r="X86" i="8"/>
  <c r="X87" i="8"/>
  <c r="X88" i="8"/>
  <c r="X89" i="8"/>
  <c r="X90" i="8"/>
  <c r="X91" i="8"/>
  <c r="X92" i="8"/>
  <c r="X93" i="8"/>
  <c r="X94" i="8"/>
  <c r="X95" i="8"/>
  <c r="X96" i="8"/>
  <c r="X97" i="8"/>
  <c r="X98" i="8"/>
  <c r="X99" i="8"/>
  <c r="X100" i="8"/>
  <c r="X101" i="8"/>
  <c r="X102" i="8"/>
  <c r="X103" i="8"/>
  <c r="X104" i="8"/>
  <c r="X105" i="8"/>
  <c r="X106" i="8"/>
  <c r="X107" i="8"/>
  <c r="X108" i="8"/>
  <c r="X109" i="8"/>
  <c r="X110" i="8"/>
  <c r="X111" i="8"/>
  <c r="X112" i="8"/>
  <c r="X113" i="8"/>
  <c r="X114" i="8"/>
  <c r="X115" i="8"/>
  <c r="X116" i="8"/>
  <c r="X117" i="8"/>
  <c r="X118" i="8"/>
  <c r="X119" i="8"/>
  <c r="X120" i="8"/>
  <c r="X121" i="8"/>
  <c r="X122" i="8"/>
  <c r="X123" i="8"/>
  <c r="X124" i="8"/>
  <c r="X125" i="8"/>
  <c r="X126" i="8"/>
  <c r="X127" i="8"/>
  <c r="X128" i="8"/>
  <c r="X129" i="8"/>
  <c r="X130" i="8"/>
  <c r="X131" i="8"/>
  <c r="X132" i="8"/>
  <c r="X133" i="8"/>
  <c r="X134" i="8"/>
  <c r="X135" i="8"/>
  <c r="X136" i="8"/>
  <c r="X137" i="8"/>
  <c r="X138" i="8"/>
  <c r="X139" i="8"/>
  <c r="X140" i="8"/>
  <c r="X141" i="8"/>
  <c r="X142" i="8"/>
  <c r="X143" i="8"/>
  <c r="X144" i="8"/>
  <c r="X145" i="8"/>
  <c r="X146" i="8"/>
  <c r="X147" i="8"/>
  <c r="X148" i="8"/>
  <c r="X149" i="8"/>
  <c r="X150" i="8"/>
  <c r="X151" i="8"/>
  <c r="X152" i="8"/>
  <c r="X153" i="8"/>
  <c r="X154" i="8"/>
  <c r="X155" i="8"/>
  <c r="X156" i="8"/>
  <c r="X157" i="8"/>
  <c r="X158" i="8"/>
  <c r="X159" i="8"/>
  <c r="X160" i="8"/>
  <c r="X161" i="8"/>
  <c r="X162" i="8"/>
  <c r="X163" i="8"/>
  <c r="X164" i="8"/>
  <c r="X165" i="8"/>
  <c r="X166" i="8"/>
  <c r="X167" i="8"/>
  <c r="X168" i="8"/>
  <c r="X169" i="8"/>
  <c r="X170" i="8"/>
  <c r="X171" i="8"/>
  <c r="X172" i="8"/>
  <c r="X173" i="8"/>
  <c r="X174" i="8"/>
  <c r="X175" i="8"/>
  <c r="X176" i="8"/>
  <c r="X177" i="8"/>
  <c r="X178" i="8"/>
  <c r="X179" i="8"/>
  <c r="X180" i="8"/>
  <c r="X181" i="8"/>
  <c r="X182" i="8"/>
  <c r="X183" i="8"/>
  <c r="X184" i="8"/>
  <c r="X185" i="8"/>
  <c r="X186" i="8"/>
  <c r="X187" i="8"/>
  <c r="X188" i="8"/>
  <c r="X189" i="8"/>
  <c r="X190" i="8"/>
  <c r="X191" i="8"/>
  <c r="X192" i="8"/>
  <c r="X193" i="8"/>
  <c r="X194" i="8"/>
  <c r="X195" i="8"/>
  <c r="X196" i="8"/>
  <c r="X197" i="8"/>
  <c r="X198" i="8"/>
  <c r="X199" i="8"/>
  <c r="X200" i="8"/>
  <c r="X201" i="8"/>
  <c r="X202" i="8"/>
  <c r="X203" i="8"/>
  <c r="X204" i="8"/>
  <c r="X205" i="8"/>
  <c r="X206" i="8"/>
  <c r="X207" i="8"/>
  <c r="X208" i="8"/>
  <c r="X209" i="8"/>
  <c r="X210" i="8"/>
  <c r="X211" i="8"/>
  <c r="X212" i="8"/>
  <c r="X213" i="8"/>
  <c r="X214" i="8"/>
  <c r="X215" i="8"/>
  <c r="X216" i="8"/>
  <c r="X217" i="8"/>
  <c r="X218" i="8"/>
  <c r="X219" i="8"/>
  <c r="X220" i="8"/>
  <c r="X221" i="8"/>
  <c r="X222" i="8"/>
  <c r="X223" i="8"/>
  <c r="X224" i="8"/>
  <c r="X225" i="8"/>
  <c r="X226" i="8"/>
  <c r="X227" i="8"/>
  <c r="X228" i="8"/>
  <c r="X229" i="8"/>
  <c r="X230" i="8"/>
  <c r="X231" i="8"/>
  <c r="X232" i="8"/>
  <c r="X233" i="8"/>
  <c r="X234" i="8"/>
  <c r="X235" i="8"/>
  <c r="X236" i="8"/>
  <c r="X237" i="8"/>
  <c r="X238" i="8"/>
  <c r="X239" i="8"/>
  <c r="X240" i="8"/>
  <c r="X241" i="8"/>
  <c r="X242" i="8"/>
  <c r="X243" i="8"/>
  <c r="X244" i="8"/>
  <c r="X245" i="8"/>
  <c r="X246" i="8"/>
  <c r="X247" i="8"/>
  <c r="X248" i="8"/>
  <c r="X249" i="8"/>
  <c r="X250" i="8"/>
  <c r="X251" i="8"/>
  <c r="X252" i="8"/>
  <c r="X253" i="8"/>
  <c r="X254" i="8"/>
  <c r="X255" i="8"/>
  <c r="X256" i="8"/>
  <c r="X257" i="8"/>
  <c r="X258" i="8"/>
  <c r="X259" i="8"/>
  <c r="X260" i="8"/>
  <c r="X261" i="8"/>
  <c r="X262" i="8"/>
  <c r="X263" i="8"/>
  <c r="X264" i="8"/>
  <c r="X265" i="8"/>
  <c r="X266" i="8"/>
  <c r="X267" i="8"/>
  <c r="X268" i="8"/>
  <c r="X269" i="8"/>
  <c r="X270" i="8"/>
  <c r="X271" i="8"/>
  <c r="X272" i="8"/>
  <c r="X273" i="8"/>
  <c r="X274" i="8"/>
  <c r="X275" i="8"/>
  <c r="X276" i="8"/>
  <c r="X277" i="8"/>
  <c r="X278" i="8"/>
  <c r="X279" i="8"/>
  <c r="X280" i="8"/>
  <c r="X281" i="8"/>
  <c r="X282" i="8"/>
  <c r="X283" i="8"/>
  <c r="X284" i="8"/>
  <c r="X285" i="8"/>
  <c r="X286" i="8"/>
  <c r="X287" i="8"/>
  <c r="X288" i="8"/>
  <c r="X289" i="8"/>
  <c r="X290" i="8"/>
  <c r="X291" i="8"/>
  <c r="X292" i="8"/>
  <c r="X293" i="8"/>
  <c r="X294" i="8"/>
  <c r="X3" i="8"/>
  <c r="G279" i="8"/>
  <c r="G280" i="8"/>
  <c r="G281" i="8"/>
  <c r="G282" i="8"/>
  <c r="G283" i="8"/>
  <c r="G284" i="8"/>
  <c r="G285" i="8"/>
  <c r="G286" i="8"/>
  <c r="G287" i="8"/>
  <c r="G288" i="8"/>
  <c r="G289" i="8"/>
  <c r="G290" i="8"/>
  <c r="G291" i="8"/>
  <c r="G292" i="8"/>
  <c r="G293" i="8"/>
  <c r="G294" i="8"/>
  <c r="E310" i="8"/>
  <c r="E309" i="8"/>
  <c r="E308" i="8"/>
  <c r="E307" i="8"/>
  <c r="E306" i="8"/>
  <c r="E305" i="8"/>
  <c r="E304" i="8"/>
  <c r="E303" i="8"/>
  <c r="E302" i="8"/>
  <c r="E301" i="8"/>
  <c r="E300" i="8"/>
  <c r="E299" i="8"/>
  <c r="E298" i="8"/>
  <c r="E297" i="8"/>
  <c r="E296" i="8"/>
  <c r="E295" i="8"/>
  <c r="E294" i="8"/>
  <c r="E293" i="8"/>
  <c r="E292" i="8"/>
  <c r="E291" i="8"/>
  <c r="E290" i="8"/>
  <c r="E289" i="8"/>
  <c r="E288" i="8"/>
  <c r="E287" i="8"/>
  <c r="E286" i="8"/>
  <c r="E285" i="8"/>
  <c r="E284" i="8"/>
  <c r="E283" i="8"/>
  <c r="E282" i="8"/>
  <c r="E281" i="8"/>
  <c r="E280" i="8"/>
  <c r="E279" i="8"/>
  <c r="G278" i="8"/>
  <c r="E278" i="8"/>
  <c r="G277" i="8"/>
  <c r="E277" i="8"/>
  <c r="G276" i="8"/>
  <c r="E276" i="8"/>
  <c r="G275" i="8"/>
  <c r="E275" i="8"/>
  <c r="G274" i="8"/>
  <c r="E274" i="8"/>
  <c r="G273" i="8"/>
  <c r="E273" i="8"/>
  <c r="G272" i="8"/>
  <c r="E272" i="8"/>
  <c r="G271" i="8"/>
  <c r="E271" i="8"/>
  <c r="G270" i="8"/>
  <c r="E270" i="8"/>
  <c r="G269" i="8"/>
  <c r="E269" i="8"/>
  <c r="G268" i="8"/>
  <c r="E268" i="8"/>
  <c r="G267" i="8"/>
  <c r="E267" i="8"/>
  <c r="G266" i="8"/>
  <c r="E266" i="8"/>
  <c r="G265" i="8"/>
  <c r="E265" i="8"/>
  <c r="G264" i="8"/>
  <c r="E264" i="8"/>
  <c r="G263" i="8"/>
  <c r="E263" i="8"/>
  <c r="G262" i="8"/>
  <c r="E262" i="8"/>
  <c r="G261" i="8"/>
  <c r="E261" i="8"/>
  <c r="G260" i="8"/>
  <c r="E260" i="8"/>
  <c r="G259" i="8"/>
  <c r="E259" i="8"/>
  <c r="G258" i="8"/>
  <c r="E258" i="8"/>
  <c r="G257" i="8"/>
  <c r="E257" i="8"/>
  <c r="G256" i="8"/>
  <c r="E256" i="8"/>
  <c r="G255" i="8"/>
  <c r="E255" i="8"/>
  <c r="G254" i="8"/>
  <c r="E254" i="8"/>
  <c r="G253" i="8"/>
  <c r="E253" i="8"/>
  <c r="G252" i="8"/>
  <c r="E252" i="8"/>
  <c r="G251" i="8"/>
  <c r="E251" i="8"/>
  <c r="G250" i="8"/>
  <c r="E250" i="8"/>
  <c r="G249" i="8"/>
  <c r="E249" i="8"/>
  <c r="G248" i="8"/>
  <c r="E248" i="8"/>
  <c r="G247" i="8"/>
  <c r="E247" i="8"/>
  <c r="G246" i="8"/>
  <c r="E246" i="8"/>
  <c r="G245" i="8"/>
  <c r="E245" i="8"/>
  <c r="G244" i="8"/>
  <c r="E244" i="8"/>
  <c r="G243" i="8"/>
  <c r="E243" i="8"/>
  <c r="G242" i="8"/>
  <c r="E242" i="8"/>
  <c r="G241" i="8"/>
  <c r="E241" i="8"/>
  <c r="G240" i="8"/>
  <c r="E240" i="8"/>
  <c r="G239" i="8"/>
  <c r="E239" i="8"/>
  <c r="G238" i="8"/>
  <c r="E238" i="8"/>
  <c r="G237" i="8"/>
  <c r="E237" i="8"/>
  <c r="G236" i="8"/>
  <c r="E236" i="8"/>
  <c r="G235" i="8"/>
  <c r="E235" i="8"/>
  <c r="G234" i="8"/>
  <c r="E234" i="8"/>
  <c r="G233" i="8"/>
  <c r="E233" i="8"/>
  <c r="G232" i="8"/>
  <c r="E232" i="8"/>
  <c r="G231" i="8"/>
  <c r="E231" i="8"/>
  <c r="G230" i="8"/>
  <c r="E230" i="8"/>
  <c r="G229" i="8"/>
  <c r="E229" i="8"/>
  <c r="G228" i="8"/>
  <c r="E228" i="8"/>
  <c r="G227" i="8"/>
  <c r="E227" i="8"/>
  <c r="G226" i="8"/>
  <c r="E226" i="8"/>
  <c r="G225" i="8"/>
  <c r="E225" i="8"/>
  <c r="G224" i="8"/>
  <c r="E224" i="8"/>
  <c r="G223" i="8"/>
  <c r="E223" i="8"/>
  <c r="G222" i="8"/>
  <c r="E222" i="8"/>
  <c r="G221" i="8"/>
  <c r="E221" i="8"/>
  <c r="G220" i="8"/>
  <c r="E220" i="8"/>
  <c r="G219" i="8"/>
  <c r="E219" i="8"/>
  <c r="G218" i="8"/>
  <c r="E218" i="8"/>
  <c r="G217" i="8"/>
  <c r="E217" i="8"/>
  <c r="G216" i="8"/>
  <c r="E216" i="8"/>
  <c r="G215" i="8"/>
  <c r="E215" i="8"/>
  <c r="G214" i="8"/>
  <c r="E214" i="8"/>
  <c r="G213" i="8"/>
  <c r="E213" i="8"/>
  <c r="G212" i="8"/>
  <c r="E212" i="8"/>
  <c r="G211" i="8"/>
  <c r="E211" i="8"/>
  <c r="G210" i="8"/>
  <c r="E210" i="8"/>
  <c r="G209" i="8"/>
  <c r="E209" i="8"/>
  <c r="G208" i="8"/>
  <c r="E208" i="8"/>
  <c r="G207" i="8"/>
  <c r="E207" i="8"/>
  <c r="G206" i="8"/>
  <c r="E206" i="8"/>
  <c r="G205" i="8"/>
  <c r="E205" i="8"/>
  <c r="G204" i="8"/>
  <c r="E204" i="8"/>
  <c r="G203" i="8"/>
  <c r="E203" i="8"/>
  <c r="G202" i="8"/>
  <c r="E202" i="8"/>
  <c r="G201" i="8"/>
  <c r="E201" i="8"/>
  <c r="G200" i="8"/>
  <c r="E200" i="8"/>
  <c r="G199" i="8"/>
  <c r="E199" i="8"/>
  <c r="G198" i="8"/>
  <c r="E198" i="8"/>
  <c r="G197" i="8"/>
  <c r="E197" i="8"/>
  <c r="G196" i="8"/>
  <c r="E196" i="8"/>
  <c r="G195" i="8"/>
  <c r="E195" i="8"/>
  <c r="G194" i="8"/>
  <c r="E194" i="8"/>
  <c r="G193" i="8"/>
  <c r="E193" i="8"/>
  <c r="G192" i="8"/>
  <c r="E192" i="8"/>
  <c r="G191" i="8"/>
  <c r="E191" i="8"/>
  <c r="G190" i="8"/>
  <c r="E190" i="8"/>
  <c r="G189" i="8"/>
  <c r="E189" i="8"/>
  <c r="G188" i="8"/>
  <c r="E188" i="8"/>
  <c r="G187" i="8"/>
  <c r="E187" i="8"/>
  <c r="G186" i="8"/>
  <c r="E186" i="8"/>
  <c r="G185" i="8"/>
  <c r="E185" i="8"/>
  <c r="G184" i="8"/>
  <c r="E184" i="8"/>
  <c r="G183" i="8"/>
  <c r="E183" i="8"/>
  <c r="G182" i="8"/>
  <c r="E182" i="8"/>
  <c r="G181" i="8"/>
  <c r="E181" i="8"/>
  <c r="G180" i="8"/>
  <c r="E180" i="8"/>
  <c r="G179" i="8"/>
  <c r="E179" i="8"/>
  <c r="G178" i="8"/>
  <c r="E178" i="8"/>
  <c r="G177" i="8"/>
  <c r="E177" i="8"/>
  <c r="G176" i="8"/>
  <c r="E176" i="8"/>
  <c r="G175" i="8"/>
  <c r="E175" i="8"/>
  <c r="G174" i="8"/>
  <c r="E174" i="8"/>
  <c r="G173" i="8"/>
  <c r="E173" i="8"/>
  <c r="G172" i="8"/>
  <c r="E172" i="8"/>
  <c r="G171" i="8"/>
  <c r="E171" i="8"/>
  <c r="G170" i="8"/>
  <c r="E170" i="8"/>
  <c r="G169" i="8"/>
  <c r="E169" i="8"/>
  <c r="G168" i="8"/>
  <c r="E168" i="8"/>
  <c r="G167" i="8"/>
  <c r="E167" i="8"/>
  <c r="G166" i="8"/>
  <c r="E166" i="8"/>
  <c r="G165" i="8"/>
  <c r="E165" i="8"/>
  <c r="G164" i="8"/>
  <c r="E164" i="8"/>
  <c r="G163" i="8"/>
  <c r="E163" i="8"/>
  <c r="G162" i="8"/>
  <c r="E162" i="8"/>
  <c r="G161" i="8"/>
  <c r="E161" i="8"/>
  <c r="G160" i="8"/>
  <c r="E160" i="8"/>
  <c r="G159" i="8"/>
  <c r="E159" i="8"/>
  <c r="G158" i="8"/>
  <c r="E158" i="8"/>
  <c r="G157" i="8"/>
  <c r="E157" i="8"/>
  <c r="G156" i="8"/>
  <c r="E156" i="8"/>
  <c r="G155" i="8"/>
  <c r="E155" i="8"/>
  <c r="G154" i="8"/>
  <c r="E154" i="8"/>
  <c r="G153" i="8"/>
  <c r="E153" i="8"/>
  <c r="G152" i="8"/>
  <c r="E152" i="8"/>
  <c r="G151" i="8"/>
  <c r="E151" i="8"/>
  <c r="G150" i="8"/>
  <c r="E150" i="8"/>
  <c r="G149" i="8"/>
  <c r="E149" i="8"/>
  <c r="G148" i="8"/>
  <c r="E148" i="8"/>
  <c r="G147" i="8"/>
  <c r="E147" i="8"/>
  <c r="G146" i="8"/>
  <c r="E146" i="8"/>
  <c r="G145" i="8"/>
  <c r="E145" i="8"/>
  <c r="G144" i="8"/>
  <c r="E144" i="8"/>
  <c r="G143" i="8"/>
  <c r="E143" i="8"/>
  <c r="G142" i="8"/>
  <c r="E142" i="8"/>
  <c r="G141" i="8"/>
  <c r="E141" i="8"/>
  <c r="G140" i="8"/>
  <c r="E140" i="8"/>
  <c r="G139" i="8"/>
  <c r="E139" i="8"/>
  <c r="G138" i="8"/>
  <c r="E138" i="8"/>
  <c r="G137" i="8"/>
  <c r="E137" i="8"/>
  <c r="G136" i="8"/>
  <c r="E136" i="8"/>
  <c r="G135" i="8"/>
  <c r="E135" i="8"/>
  <c r="G134" i="8"/>
  <c r="E134" i="8"/>
  <c r="G133" i="8"/>
  <c r="E133" i="8"/>
  <c r="G132" i="8"/>
  <c r="E132" i="8"/>
  <c r="G131" i="8"/>
  <c r="E131" i="8"/>
  <c r="G130" i="8"/>
  <c r="E130" i="8"/>
  <c r="G129" i="8"/>
  <c r="E129" i="8"/>
  <c r="G128" i="8"/>
  <c r="E128" i="8"/>
  <c r="G127" i="8"/>
  <c r="E127" i="8"/>
  <c r="G126" i="8"/>
  <c r="E126" i="8"/>
  <c r="G125" i="8"/>
  <c r="E125" i="8"/>
  <c r="G124" i="8"/>
  <c r="E124" i="8"/>
  <c r="G123" i="8"/>
  <c r="E123" i="8"/>
  <c r="G122" i="8"/>
  <c r="E122" i="8"/>
  <c r="G121" i="8"/>
  <c r="E121" i="8"/>
  <c r="G120" i="8"/>
  <c r="E120" i="8"/>
  <c r="G119" i="8"/>
  <c r="E119" i="8"/>
  <c r="G118" i="8"/>
  <c r="E118" i="8"/>
  <c r="G117" i="8"/>
  <c r="E117" i="8"/>
  <c r="G116" i="8"/>
  <c r="E116" i="8"/>
  <c r="G115" i="8"/>
  <c r="E115" i="8"/>
  <c r="G114" i="8"/>
  <c r="E114" i="8"/>
  <c r="G113" i="8"/>
  <c r="E113" i="8"/>
  <c r="G112" i="8"/>
  <c r="E112" i="8"/>
  <c r="G111" i="8"/>
  <c r="E111" i="8"/>
  <c r="G110" i="8"/>
  <c r="E110" i="8"/>
  <c r="G109" i="8"/>
  <c r="E109" i="8"/>
  <c r="G108" i="8"/>
  <c r="E108" i="8"/>
  <c r="G107" i="8"/>
  <c r="E107" i="8"/>
  <c r="G106" i="8"/>
  <c r="E106" i="8"/>
  <c r="G105" i="8"/>
  <c r="E105" i="8"/>
  <c r="G104" i="8"/>
  <c r="E104" i="8"/>
  <c r="G103" i="8"/>
  <c r="E103" i="8"/>
  <c r="G102" i="8"/>
  <c r="E102" i="8"/>
  <c r="G101" i="8"/>
  <c r="E101" i="8"/>
  <c r="G100" i="8"/>
  <c r="E100" i="8"/>
  <c r="G99" i="8"/>
  <c r="E99" i="8"/>
  <c r="G98" i="8"/>
  <c r="E98" i="8"/>
  <c r="G97" i="8"/>
  <c r="E97" i="8"/>
  <c r="G96" i="8"/>
  <c r="E96" i="8"/>
  <c r="G95" i="8"/>
  <c r="E95" i="8"/>
  <c r="G94" i="8"/>
  <c r="E94" i="8"/>
  <c r="G93" i="8"/>
  <c r="E93" i="8"/>
  <c r="G92" i="8"/>
  <c r="E92" i="8"/>
  <c r="G91" i="8"/>
  <c r="E91" i="8"/>
  <c r="G90" i="8"/>
  <c r="E90" i="8"/>
  <c r="G89" i="8"/>
  <c r="E89" i="8"/>
  <c r="G88" i="8"/>
  <c r="E88" i="8"/>
  <c r="G87" i="8"/>
  <c r="E87" i="8"/>
  <c r="G86" i="8"/>
  <c r="E86" i="8"/>
  <c r="G85" i="8"/>
  <c r="E85" i="8"/>
  <c r="G84" i="8"/>
  <c r="E84" i="8"/>
  <c r="G83" i="8"/>
  <c r="E83" i="8"/>
  <c r="G82" i="8"/>
  <c r="E82" i="8"/>
  <c r="G81" i="8"/>
  <c r="E81" i="8"/>
  <c r="G80" i="8"/>
  <c r="E80" i="8"/>
  <c r="G79" i="8"/>
  <c r="E79" i="8"/>
  <c r="G78" i="8"/>
  <c r="E78" i="8"/>
  <c r="G77" i="8"/>
  <c r="E77" i="8"/>
  <c r="G76" i="8"/>
  <c r="E76" i="8"/>
  <c r="G75" i="8"/>
  <c r="E75" i="8"/>
  <c r="G74" i="8"/>
  <c r="E74" i="8"/>
  <c r="G73" i="8"/>
  <c r="E73" i="8"/>
  <c r="G72" i="8"/>
  <c r="E72" i="8"/>
  <c r="G71" i="8"/>
  <c r="E71" i="8"/>
  <c r="G70" i="8"/>
  <c r="E70" i="8"/>
  <c r="G69" i="8"/>
  <c r="E69" i="8"/>
  <c r="G68" i="8"/>
  <c r="E68" i="8"/>
  <c r="G67" i="8"/>
  <c r="E67" i="8"/>
  <c r="G66" i="8"/>
  <c r="E66" i="8"/>
  <c r="G65" i="8"/>
  <c r="E65" i="8"/>
  <c r="G64" i="8"/>
  <c r="E64" i="8"/>
  <c r="G63" i="8"/>
  <c r="E63" i="8"/>
  <c r="G62" i="8"/>
  <c r="E62" i="8"/>
  <c r="G61" i="8"/>
  <c r="E61" i="8"/>
  <c r="G60" i="8"/>
  <c r="E60" i="8"/>
  <c r="G59" i="8"/>
  <c r="E59" i="8"/>
  <c r="G58" i="8"/>
  <c r="E58" i="8"/>
  <c r="G57" i="8"/>
  <c r="E57" i="8"/>
  <c r="G56" i="8"/>
  <c r="E56" i="8"/>
  <c r="G55" i="8"/>
  <c r="E55" i="8"/>
  <c r="G54" i="8"/>
  <c r="E54" i="8"/>
  <c r="G53" i="8"/>
  <c r="E53" i="8"/>
  <c r="G52" i="8"/>
  <c r="E52" i="8"/>
  <c r="G51" i="8"/>
  <c r="E51" i="8"/>
  <c r="G50" i="8"/>
  <c r="E50" i="8"/>
  <c r="G49" i="8"/>
  <c r="E49" i="8"/>
  <c r="G48" i="8"/>
  <c r="E48" i="8"/>
  <c r="G47" i="8"/>
  <c r="E47" i="8"/>
  <c r="G46" i="8"/>
  <c r="E46" i="8"/>
  <c r="G45" i="8"/>
  <c r="E45" i="8"/>
  <c r="G44" i="8"/>
  <c r="E44" i="8"/>
  <c r="G43" i="8"/>
  <c r="E43" i="8"/>
  <c r="G42" i="8"/>
  <c r="E42" i="8"/>
  <c r="G41" i="8"/>
  <c r="E41" i="8"/>
  <c r="G40" i="8"/>
  <c r="E40" i="8"/>
  <c r="G39" i="8"/>
  <c r="E39" i="8"/>
  <c r="G38" i="8"/>
  <c r="E38" i="8"/>
  <c r="G37" i="8"/>
  <c r="E37" i="8"/>
  <c r="G36" i="8"/>
  <c r="E36" i="8"/>
  <c r="G35" i="8"/>
  <c r="E35" i="8"/>
  <c r="G34" i="8"/>
  <c r="E34" i="8"/>
  <c r="G33" i="8"/>
  <c r="E33" i="8"/>
  <c r="G32" i="8"/>
  <c r="E32" i="8"/>
  <c r="G31" i="8"/>
  <c r="E31" i="8"/>
  <c r="G30" i="8"/>
  <c r="E30" i="8"/>
  <c r="G29" i="8"/>
  <c r="E29" i="8"/>
  <c r="G28" i="8"/>
  <c r="E28" i="8"/>
  <c r="G27" i="8"/>
  <c r="E27" i="8"/>
  <c r="G26" i="8"/>
  <c r="E26" i="8"/>
  <c r="G25" i="8"/>
  <c r="E25" i="8"/>
  <c r="G24" i="8"/>
  <c r="E24" i="8"/>
  <c r="G23" i="8"/>
  <c r="E23" i="8"/>
  <c r="G22" i="8"/>
  <c r="E22" i="8"/>
  <c r="G21" i="8"/>
  <c r="E21" i="8"/>
  <c r="G20" i="8"/>
  <c r="E20" i="8"/>
  <c r="G19" i="8"/>
  <c r="E19" i="8"/>
  <c r="G18" i="8"/>
  <c r="E18" i="8"/>
  <c r="G17" i="8"/>
  <c r="E17" i="8"/>
  <c r="G16" i="8"/>
  <c r="E16" i="8"/>
  <c r="G15" i="8"/>
  <c r="E15" i="8"/>
  <c r="G14" i="8"/>
  <c r="E14" i="8"/>
  <c r="G13" i="8"/>
  <c r="E13" i="8"/>
  <c r="G12" i="8"/>
  <c r="E12" i="8"/>
  <c r="G11" i="8"/>
  <c r="E11" i="8"/>
  <c r="G10" i="8"/>
  <c r="E10" i="8"/>
  <c r="G9" i="8"/>
  <c r="E9" i="8"/>
  <c r="G8" i="8"/>
  <c r="E8" i="8"/>
  <c r="G7" i="8"/>
  <c r="E7" i="8"/>
  <c r="G6" i="8"/>
  <c r="E6" i="8"/>
  <c r="G5" i="8"/>
  <c r="E5" i="8"/>
  <c r="G4" i="8"/>
  <c r="E4" i="8"/>
  <c r="G3" i="8"/>
  <c r="E3" i="8"/>
  <c r="X282" i="7"/>
  <c r="X283" i="7"/>
  <c r="X284" i="7"/>
  <c r="X285" i="7"/>
  <c r="X286" i="7"/>
  <c r="X287" i="7"/>
  <c r="X288" i="7"/>
  <c r="X289" i="7"/>
  <c r="X290" i="7"/>
  <c r="X291" i="7"/>
  <c r="X292" i="7"/>
  <c r="X293" i="7"/>
  <c r="X294" i="7"/>
  <c r="X295" i="7"/>
  <c r="X296" i="7"/>
  <c r="X297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65" i="7"/>
  <c r="D310" i="7"/>
  <c r="E310" i="7"/>
  <c r="C310" i="7"/>
  <c r="D309" i="7"/>
  <c r="E309" i="7"/>
  <c r="C309" i="7"/>
  <c r="D308" i="7"/>
  <c r="E308" i="7"/>
  <c r="C308" i="7"/>
  <c r="D307" i="7"/>
  <c r="E307" i="7"/>
  <c r="C307" i="7"/>
  <c r="D306" i="7"/>
  <c r="E306" i="7"/>
  <c r="C306" i="7"/>
  <c r="D305" i="7"/>
  <c r="E305" i="7"/>
  <c r="C305" i="7"/>
  <c r="D304" i="7"/>
  <c r="E304" i="7"/>
  <c r="C304" i="7"/>
  <c r="D303" i="7"/>
  <c r="E303" i="7"/>
  <c r="C303" i="7"/>
  <c r="D302" i="7"/>
  <c r="E302" i="7"/>
  <c r="C302" i="7"/>
  <c r="D301" i="7"/>
  <c r="E301" i="7"/>
  <c r="C301" i="7"/>
  <c r="D300" i="7"/>
  <c r="E300" i="7"/>
  <c r="C300" i="7"/>
  <c r="D299" i="7"/>
  <c r="E299" i="7"/>
  <c r="C299" i="7"/>
  <c r="D298" i="7"/>
  <c r="E298" i="7"/>
  <c r="C298" i="7"/>
  <c r="D297" i="7"/>
  <c r="E297" i="7"/>
  <c r="C297" i="7"/>
  <c r="D296" i="7"/>
  <c r="E296" i="7"/>
  <c r="C296" i="7"/>
  <c r="D295" i="7"/>
  <c r="E295" i="7"/>
  <c r="C295" i="7"/>
  <c r="D294" i="7"/>
  <c r="E294" i="7"/>
  <c r="C294" i="7"/>
  <c r="D293" i="7"/>
  <c r="E293" i="7"/>
  <c r="C293" i="7"/>
  <c r="D292" i="7"/>
  <c r="E292" i="7"/>
  <c r="C292" i="7"/>
  <c r="D291" i="7"/>
  <c r="E291" i="7"/>
  <c r="C291" i="7"/>
  <c r="D290" i="7"/>
  <c r="E290" i="7"/>
  <c r="C290" i="7"/>
  <c r="D289" i="7"/>
  <c r="E289" i="7"/>
  <c r="C289" i="7"/>
  <c r="D288" i="7"/>
  <c r="E288" i="7"/>
  <c r="C288" i="7"/>
  <c r="D287" i="7"/>
  <c r="E287" i="7"/>
  <c r="C287" i="7"/>
  <c r="D286" i="7"/>
  <c r="E286" i="7"/>
  <c r="C286" i="7"/>
  <c r="D285" i="7"/>
  <c r="E285" i="7"/>
  <c r="C285" i="7"/>
  <c r="D284" i="7"/>
  <c r="E284" i="7"/>
  <c r="C284" i="7"/>
  <c r="D283" i="7"/>
  <c r="E283" i="7"/>
  <c r="C283" i="7"/>
  <c r="D282" i="7"/>
  <c r="E282" i="7"/>
  <c r="C282" i="7"/>
  <c r="X281" i="7"/>
  <c r="G281" i="7"/>
  <c r="D281" i="7"/>
  <c r="E281" i="7"/>
  <c r="C281" i="7"/>
  <c r="X280" i="7"/>
  <c r="G280" i="7"/>
  <c r="D280" i="7"/>
  <c r="E280" i="7"/>
  <c r="C280" i="7"/>
  <c r="X279" i="7"/>
  <c r="G279" i="7"/>
  <c r="D279" i="7"/>
  <c r="E279" i="7"/>
  <c r="C279" i="7"/>
  <c r="X278" i="7"/>
  <c r="G278" i="7"/>
  <c r="D278" i="7"/>
  <c r="E278" i="7"/>
  <c r="C278" i="7"/>
  <c r="X277" i="7"/>
  <c r="G277" i="7"/>
  <c r="D277" i="7"/>
  <c r="E277" i="7"/>
  <c r="C277" i="7"/>
  <c r="X276" i="7"/>
  <c r="G276" i="7"/>
  <c r="D276" i="7"/>
  <c r="E276" i="7"/>
  <c r="C276" i="7"/>
  <c r="X275" i="7"/>
  <c r="G275" i="7"/>
  <c r="D275" i="7"/>
  <c r="E275" i="7"/>
  <c r="C275" i="7"/>
  <c r="X274" i="7"/>
  <c r="G274" i="7"/>
  <c r="D274" i="7"/>
  <c r="E274" i="7"/>
  <c r="C274" i="7"/>
  <c r="X273" i="7"/>
  <c r="G273" i="7"/>
  <c r="D273" i="7"/>
  <c r="E273" i="7"/>
  <c r="C273" i="7"/>
  <c r="X272" i="7"/>
  <c r="G272" i="7"/>
  <c r="D272" i="7"/>
  <c r="E272" i="7"/>
  <c r="C272" i="7"/>
  <c r="X271" i="7"/>
  <c r="G271" i="7"/>
  <c r="D271" i="7"/>
  <c r="E271" i="7"/>
  <c r="C271" i="7"/>
  <c r="X270" i="7"/>
  <c r="G270" i="7"/>
  <c r="D270" i="7"/>
  <c r="E270" i="7"/>
  <c r="C270" i="7"/>
  <c r="X269" i="7"/>
  <c r="G269" i="7"/>
  <c r="D269" i="7"/>
  <c r="E269" i="7"/>
  <c r="C269" i="7"/>
  <c r="X268" i="7"/>
  <c r="G268" i="7"/>
  <c r="D268" i="7"/>
  <c r="E268" i="7"/>
  <c r="C268" i="7"/>
  <c r="X267" i="7"/>
  <c r="G267" i="7"/>
  <c r="D267" i="7"/>
  <c r="E267" i="7"/>
  <c r="C267" i="7"/>
  <c r="X266" i="7"/>
  <c r="G266" i="7"/>
  <c r="D266" i="7"/>
  <c r="E266" i="7"/>
  <c r="C266" i="7"/>
  <c r="X265" i="7"/>
  <c r="G265" i="7"/>
  <c r="D265" i="7"/>
  <c r="E265" i="7"/>
  <c r="C265" i="7"/>
  <c r="X264" i="7"/>
  <c r="G264" i="7"/>
  <c r="D264" i="7"/>
  <c r="E264" i="7"/>
  <c r="C264" i="7"/>
  <c r="X263" i="7"/>
  <c r="G263" i="7"/>
  <c r="D263" i="7"/>
  <c r="E263" i="7"/>
  <c r="C263" i="7"/>
  <c r="X262" i="7"/>
  <c r="G262" i="7"/>
  <c r="D262" i="7"/>
  <c r="E262" i="7"/>
  <c r="C262" i="7"/>
  <c r="X261" i="7"/>
  <c r="G261" i="7"/>
  <c r="D261" i="7"/>
  <c r="E261" i="7"/>
  <c r="C261" i="7"/>
  <c r="X260" i="7"/>
  <c r="G260" i="7"/>
  <c r="D260" i="7"/>
  <c r="E260" i="7"/>
  <c r="C260" i="7"/>
  <c r="X259" i="7"/>
  <c r="G259" i="7"/>
  <c r="D259" i="7"/>
  <c r="E259" i="7"/>
  <c r="C259" i="7"/>
  <c r="X258" i="7"/>
  <c r="G258" i="7"/>
  <c r="D258" i="7"/>
  <c r="E258" i="7"/>
  <c r="C258" i="7"/>
  <c r="X257" i="7"/>
  <c r="G257" i="7"/>
  <c r="D257" i="7"/>
  <c r="E257" i="7"/>
  <c r="C257" i="7"/>
  <c r="X256" i="7"/>
  <c r="G256" i="7"/>
  <c r="D256" i="7"/>
  <c r="E256" i="7"/>
  <c r="C256" i="7"/>
  <c r="X255" i="7"/>
  <c r="G255" i="7"/>
  <c r="D255" i="7"/>
  <c r="E255" i="7"/>
  <c r="C255" i="7"/>
  <c r="X254" i="7"/>
  <c r="G254" i="7"/>
  <c r="D254" i="7"/>
  <c r="E254" i="7"/>
  <c r="C254" i="7"/>
  <c r="X253" i="7"/>
  <c r="G253" i="7"/>
  <c r="D253" i="7"/>
  <c r="E253" i="7"/>
  <c r="C253" i="7"/>
  <c r="X252" i="7"/>
  <c r="G252" i="7"/>
  <c r="D252" i="7"/>
  <c r="E252" i="7"/>
  <c r="C252" i="7"/>
  <c r="X251" i="7"/>
  <c r="G251" i="7"/>
  <c r="D251" i="7"/>
  <c r="E251" i="7"/>
  <c r="C251" i="7"/>
  <c r="X250" i="7"/>
  <c r="G250" i="7"/>
  <c r="D250" i="7"/>
  <c r="E250" i="7"/>
  <c r="C250" i="7"/>
  <c r="X249" i="7"/>
  <c r="G249" i="7"/>
  <c r="D249" i="7"/>
  <c r="E249" i="7"/>
  <c r="C249" i="7"/>
  <c r="X248" i="7"/>
  <c r="G248" i="7"/>
  <c r="D248" i="7"/>
  <c r="E248" i="7"/>
  <c r="C248" i="7"/>
  <c r="X247" i="7"/>
  <c r="G247" i="7"/>
  <c r="D247" i="7"/>
  <c r="E247" i="7"/>
  <c r="C247" i="7"/>
  <c r="X246" i="7"/>
  <c r="G246" i="7"/>
  <c r="D246" i="7"/>
  <c r="E246" i="7"/>
  <c r="C246" i="7"/>
  <c r="X245" i="7"/>
  <c r="G245" i="7"/>
  <c r="D245" i="7"/>
  <c r="E245" i="7"/>
  <c r="C245" i="7"/>
  <c r="X244" i="7"/>
  <c r="G244" i="7"/>
  <c r="D244" i="7"/>
  <c r="E244" i="7"/>
  <c r="C244" i="7"/>
  <c r="X243" i="7"/>
  <c r="G243" i="7"/>
  <c r="D243" i="7"/>
  <c r="E243" i="7"/>
  <c r="C243" i="7"/>
  <c r="X242" i="7"/>
  <c r="G242" i="7"/>
  <c r="D242" i="7"/>
  <c r="E242" i="7"/>
  <c r="C242" i="7"/>
  <c r="X241" i="7"/>
  <c r="G241" i="7"/>
  <c r="D241" i="7"/>
  <c r="E241" i="7"/>
  <c r="C241" i="7"/>
  <c r="X240" i="7"/>
  <c r="G240" i="7"/>
  <c r="D240" i="7"/>
  <c r="E240" i="7"/>
  <c r="C240" i="7"/>
  <c r="X239" i="7"/>
  <c r="G239" i="7"/>
  <c r="D239" i="7"/>
  <c r="E239" i="7"/>
  <c r="C239" i="7"/>
  <c r="X238" i="7"/>
  <c r="G238" i="7"/>
  <c r="D238" i="7"/>
  <c r="E238" i="7"/>
  <c r="C238" i="7"/>
  <c r="X237" i="7"/>
  <c r="G237" i="7"/>
  <c r="D237" i="7"/>
  <c r="E237" i="7"/>
  <c r="C237" i="7"/>
  <c r="X236" i="7"/>
  <c r="G236" i="7"/>
  <c r="D236" i="7"/>
  <c r="E236" i="7"/>
  <c r="C236" i="7"/>
  <c r="X235" i="7"/>
  <c r="G235" i="7"/>
  <c r="D235" i="7"/>
  <c r="E235" i="7"/>
  <c r="C235" i="7"/>
  <c r="X234" i="7"/>
  <c r="G234" i="7"/>
  <c r="D234" i="7"/>
  <c r="E234" i="7"/>
  <c r="C234" i="7"/>
  <c r="X233" i="7"/>
  <c r="G233" i="7"/>
  <c r="D233" i="7"/>
  <c r="E233" i="7"/>
  <c r="C233" i="7"/>
  <c r="X232" i="7"/>
  <c r="G232" i="7"/>
  <c r="D232" i="7"/>
  <c r="E232" i="7"/>
  <c r="C232" i="7"/>
  <c r="X231" i="7"/>
  <c r="G231" i="7"/>
  <c r="D231" i="7"/>
  <c r="E231" i="7"/>
  <c r="C231" i="7"/>
  <c r="X230" i="7"/>
  <c r="G230" i="7"/>
  <c r="D230" i="7"/>
  <c r="E230" i="7"/>
  <c r="C230" i="7"/>
  <c r="X229" i="7"/>
  <c r="G229" i="7"/>
  <c r="D229" i="7"/>
  <c r="E229" i="7"/>
  <c r="C229" i="7"/>
  <c r="X228" i="7"/>
  <c r="G228" i="7"/>
  <c r="D228" i="7"/>
  <c r="E228" i="7"/>
  <c r="C228" i="7"/>
  <c r="X227" i="7"/>
  <c r="G227" i="7"/>
  <c r="D227" i="7"/>
  <c r="E227" i="7"/>
  <c r="C227" i="7"/>
  <c r="X226" i="7"/>
  <c r="G226" i="7"/>
  <c r="D226" i="7"/>
  <c r="E226" i="7"/>
  <c r="C226" i="7"/>
  <c r="X225" i="7"/>
  <c r="G225" i="7"/>
  <c r="D225" i="7"/>
  <c r="E225" i="7"/>
  <c r="C225" i="7"/>
  <c r="X224" i="7"/>
  <c r="G224" i="7"/>
  <c r="D224" i="7"/>
  <c r="E224" i="7"/>
  <c r="C224" i="7"/>
  <c r="X223" i="7"/>
  <c r="G223" i="7"/>
  <c r="D223" i="7"/>
  <c r="E223" i="7"/>
  <c r="C223" i="7"/>
  <c r="X222" i="7"/>
  <c r="G222" i="7"/>
  <c r="D222" i="7"/>
  <c r="E222" i="7"/>
  <c r="C222" i="7"/>
  <c r="X221" i="7"/>
  <c r="G221" i="7"/>
  <c r="D221" i="7"/>
  <c r="E221" i="7"/>
  <c r="C221" i="7"/>
  <c r="X220" i="7"/>
  <c r="G220" i="7"/>
  <c r="D220" i="7"/>
  <c r="E220" i="7"/>
  <c r="C220" i="7"/>
  <c r="X219" i="7"/>
  <c r="G219" i="7"/>
  <c r="D219" i="7"/>
  <c r="E219" i="7"/>
  <c r="C219" i="7"/>
  <c r="X218" i="7"/>
  <c r="G218" i="7"/>
  <c r="D218" i="7"/>
  <c r="E218" i="7"/>
  <c r="C218" i="7"/>
  <c r="X217" i="7"/>
  <c r="G217" i="7"/>
  <c r="D217" i="7"/>
  <c r="E217" i="7"/>
  <c r="C217" i="7"/>
  <c r="X216" i="7"/>
  <c r="G216" i="7"/>
  <c r="D216" i="7"/>
  <c r="E216" i="7"/>
  <c r="C216" i="7"/>
  <c r="X215" i="7"/>
  <c r="G215" i="7"/>
  <c r="D215" i="7"/>
  <c r="E215" i="7"/>
  <c r="C215" i="7"/>
  <c r="X214" i="7"/>
  <c r="G214" i="7"/>
  <c r="D214" i="7"/>
  <c r="E214" i="7"/>
  <c r="C214" i="7"/>
  <c r="X213" i="7"/>
  <c r="G213" i="7"/>
  <c r="D213" i="7"/>
  <c r="E213" i="7"/>
  <c r="C213" i="7"/>
  <c r="X212" i="7"/>
  <c r="G212" i="7"/>
  <c r="D212" i="7"/>
  <c r="E212" i="7"/>
  <c r="C212" i="7"/>
  <c r="X211" i="7"/>
  <c r="G211" i="7"/>
  <c r="D211" i="7"/>
  <c r="E211" i="7"/>
  <c r="C211" i="7"/>
  <c r="X210" i="7"/>
  <c r="G210" i="7"/>
  <c r="D210" i="7"/>
  <c r="E210" i="7"/>
  <c r="C210" i="7"/>
  <c r="X209" i="7"/>
  <c r="G209" i="7"/>
  <c r="D209" i="7"/>
  <c r="E209" i="7"/>
  <c r="C209" i="7"/>
  <c r="X208" i="7"/>
  <c r="G208" i="7"/>
  <c r="D208" i="7"/>
  <c r="E208" i="7"/>
  <c r="C208" i="7"/>
  <c r="X207" i="7"/>
  <c r="G207" i="7"/>
  <c r="D207" i="7"/>
  <c r="E207" i="7"/>
  <c r="C207" i="7"/>
  <c r="X206" i="7"/>
  <c r="G206" i="7"/>
  <c r="D206" i="7"/>
  <c r="E206" i="7"/>
  <c r="C206" i="7"/>
  <c r="X205" i="7"/>
  <c r="G205" i="7"/>
  <c r="D205" i="7"/>
  <c r="E205" i="7"/>
  <c r="C205" i="7"/>
  <c r="X204" i="7"/>
  <c r="G204" i="7"/>
  <c r="D204" i="7"/>
  <c r="E204" i="7"/>
  <c r="C204" i="7"/>
  <c r="X203" i="7"/>
  <c r="G203" i="7"/>
  <c r="D203" i="7"/>
  <c r="E203" i="7"/>
  <c r="C203" i="7"/>
  <c r="X202" i="7"/>
  <c r="G202" i="7"/>
  <c r="D202" i="7"/>
  <c r="E202" i="7"/>
  <c r="C202" i="7"/>
  <c r="X201" i="7"/>
  <c r="G201" i="7"/>
  <c r="D201" i="7"/>
  <c r="E201" i="7"/>
  <c r="C201" i="7"/>
  <c r="X200" i="7"/>
  <c r="G200" i="7"/>
  <c r="D200" i="7"/>
  <c r="E200" i="7"/>
  <c r="C200" i="7"/>
  <c r="X199" i="7"/>
  <c r="G199" i="7"/>
  <c r="D199" i="7"/>
  <c r="E199" i="7"/>
  <c r="C199" i="7"/>
  <c r="X198" i="7"/>
  <c r="G198" i="7"/>
  <c r="D198" i="7"/>
  <c r="E198" i="7"/>
  <c r="C198" i="7"/>
  <c r="X197" i="7"/>
  <c r="G197" i="7"/>
  <c r="D197" i="7"/>
  <c r="E197" i="7"/>
  <c r="C197" i="7"/>
  <c r="X196" i="7"/>
  <c r="G196" i="7"/>
  <c r="D196" i="7"/>
  <c r="E196" i="7"/>
  <c r="C196" i="7"/>
  <c r="X195" i="7"/>
  <c r="G195" i="7"/>
  <c r="D195" i="7"/>
  <c r="E195" i="7"/>
  <c r="C195" i="7"/>
  <c r="X194" i="7"/>
  <c r="G194" i="7"/>
  <c r="D194" i="7"/>
  <c r="E194" i="7"/>
  <c r="C194" i="7"/>
  <c r="X193" i="7"/>
  <c r="G193" i="7"/>
  <c r="D193" i="7"/>
  <c r="E193" i="7"/>
  <c r="C193" i="7"/>
  <c r="X192" i="7"/>
  <c r="G192" i="7"/>
  <c r="D192" i="7"/>
  <c r="E192" i="7"/>
  <c r="C192" i="7"/>
  <c r="X191" i="7"/>
  <c r="G191" i="7"/>
  <c r="D191" i="7"/>
  <c r="E191" i="7"/>
  <c r="C191" i="7"/>
  <c r="X190" i="7"/>
  <c r="G190" i="7"/>
  <c r="D190" i="7"/>
  <c r="E190" i="7"/>
  <c r="C190" i="7"/>
  <c r="X189" i="7"/>
  <c r="G189" i="7"/>
  <c r="D189" i="7"/>
  <c r="E189" i="7"/>
  <c r="C189" i="7"/>
  <c r="X188" i="7"/>
  <c r="G188" i="7"/>
  <c r="D188" i="7"/>
  <c r="E188" i="7"/>
  <c r="C188" i="7"/>
  <c r="X187" i="7"/>
  <c r="G187" i="7"/>
  <c r="D187" i="7"/>
  <c r="E187" i="7"/>
  <c r="C187" i="7"/>
  <c r="X186" i="7"/>
  <c r="G186" i="7"/>
  <c r="D186" i="7"/>
  <c r="E186" i="7"/>
  <c r="C186" i="7"/>
  <c r="X185" i="7"/>
  <c r="G185" i="7"/>
  <c r="D185" i="7"/>
  <c r="E185" i="7"/>
  <c r="C185" i="7"/>
  <c r="X184" i="7"/>
  <c r="G184" i="7"/>
  <c r="D184" i="7"/>
  <c r="E184" i="7"/>
  <c r="C184" i="7"/>
  <c r="X183" i="7"/>
  <c r="G183" i="7"/>
  <c r="D183" i="7"/>
  <c r="E183" i="7"/>
  <c r="C183" i="7"/>
  <c r="X182" i="7"/>
  <c r="G182" i="7"/>
  <c r="D182" i="7"/>
  <c r="E182" i="7"/>
  <c r="C182" i="7"/>
  <c r="X181" i="7"/>
  <c r="G181" i="7"/>
  <c r="D181" i="7"/>
  <c r="E181" i="7"/>
  <c r="C181" i="7"/>
  <c r="X180" i="7"/>
  <c r="G180" i="7"/>
  <c r="D180" i="7"/>
  <c r="E180" i="7"/>
  <c r="C180" i="7"/>
  <c r="X179" i="7"/>
  <c r="G179" i="7"/>
  <c r="D179" i="7"/>
  <c r="E179" i="7"/>
  <c r="C179" i="7"/>
  <c r="X178" i="7"/>
  <c r="G178" i="7"/>
  <c r="D178" i="7"/>
  <c r="E178" i="7"/>
  <c r="C178" i="7"/>
  <c r="X177" i="7"/>
  <c r="G177" i="7"/>
  <c r="D177" i="7"/>
  <c r="E177" i="7"/>
  <c r="C177" i="7"/>
  <c r="X176" i="7"/>
  <c r="G176" i="7"/>
  <c r="D176" i="7"/>
  <c r="E176" i="7"/>
  <c r="C176" i="7"/>
  <c r="X175" i="7"/>
  <c r="G175" i="7"/>
  <c r="D175" i="7"/>
  <c r="E175" i="7"/>
  <c r="C175" i="7"/>
  <c r="X174" i="7"/>
  <c r="G174" i="7"/>
  <c r="D174" i="7"/>
  <c r="E174" i="7"/>
  <c r="C174" i="7"/>
  <c r="X173" i="7"/>
  <c r="G173" i="7"/>
  <c r="D173" i="7"/>
  <c r="E173" i="7"/>
  <c r="C173" i="7"/>
  <c r="X172" i="7"/>
  <c r="G172" i="7"/>
  <c r="D172" i="7"/>
  <c r="E172" i="7"/>
  <c r="C172" i="7"/>
  <c r="X171" i="7"/>
  <c r="G171" i="7"/>
  <c r="D171" i="7"/>
  <c r="E171" i="7"/>
  <c r="C171" i="7"/>
  <c r="X170" i="7"/>
  <c r="G170" i="7"/>
  <c r="D170" i="7"/>
  <c r="E170" i="7"/>
  <c r="C170" i="7"/>
  <c r="X169" i="7"/>
  <c r="G169" i="7"/>
  <c r="D169" i="7"/>
  <c r="E169" i="7"/>
  <c r="C169" i="7"/>
  <c r="X168" i="7"/>
  <c r="G168" i="7"/>
  <c r="D168" i="7"/>
  <c r="E168" i="7"/>
  <c r="C168" i="7"/>
  <c r="X167" i="7"/>
  <c r="G167" i="7"/>
  <c r="D167" i="7"/>
  <c r="E167" i="7"/>
  <c r="C167" i="7"/>
  <c r="X166" i="7"/>
  <c r="G166" i="7"/>
  <c r="D166" i="7"/>
  <c r="E166" i="7"/>
  <c r="C166" i="7"/>
  <c r="X165" i="7"/>
  <c r="G165" i="7"/>
  <c r="D165" i="7"/>
  <c r="E165" i="7"/>
  <c r="C165" i="7"/>
  <c r="X164" i="7"/>
  <c r="G164" i="7"/>
  <c r="D164" i="7"/>
  <c r="E164" i="7"/>
  <c r="C164" i="7"/>
  <c r="X163" i="7"/>
  <c r="G163" i="7"/>
  <c r="D163" i="7"/>
  <c r="E163" i="7"/>
  <c r="C163" i="7"/>
  <c r="X162" i="7"/>
  <c r="G162" i="7"/>
  <c r="D162" i="7"/>
  <c r="E162" i="7"/>
  <c r="C162" i="7"/>
  <c r="X161" i="7"/>
  <c r="G161" i="7"/>
  <c r="D161" i="7"/>
  <c r="E161" i="7"/>
  <c r="C161" i="7"/>
  <c r="X160" i="7"/>
  <c r="G160" i="7"/>
  <c r="D160" i="7"/>
  <c r="E160" i="7"/>
  <c r="C160" i="7"/>
  <c r="X159" i="7"/>
  <c r="G159" i="7"/>
  <c r="D159" i="7"/>
  <c r="E159" i="7"/>
  <c r="C159" i="7"/>
  <c r="X158" i="7"/>
  <c r="G158" i="7"/>
  <c r="D158" i="7"/>
  <c r="E158" i="7"/>
  <c r="C158" i="7"/>
  <c r="X157" i="7"/>
  <c r="G157" i="7"/>
  <c r="D157" i="7"/>
  <c r="E157" i="7"/>
  <c r="C157" i="7"/>
  <c r="X156" i="7"/>
  <c r="G156" i="7"/>
  <c r="D156" i="7"/>
  <c r="E156" i="7"/>
  <c r="C156" i="7"/>
  <c r="X155" i="7"/>
  <c r="G155" i="7"/>
  <c r="D155" i="7"/>
  <c r="E155" i="7"/>
  <c r="C155" i="7"/>
  <c r="X154" i="7"/>
  <c r="G154" i="7"/>
  <c r="D154" i="7"/>
  <c r="E154" i="7"/>
  <c r="C154" i="7"/>
  <c r="X153" i="7"/>
  <c r="G153" i="7"/>
  <c r="D153" i="7"/>
  <c r="E153" i="7"/>
  <c r="C153" i="7"/>
  <c r="X152" i="7"/>
  <c r="G152" i="7"/>
  <c r="D152" i="7"/>
  <c r="E152" i="7"/>
  <c r="C152" i="7"/>
  <c r="X151" i="7"/>
  <c r="G151" i="7"/>
  <c r="D151" i="7"/>
  <c r="E151" i="7"/>
  <c r="C151" i="7"/>
  <c r="X150" i="7"/>
  <c r="G150" i="7"/>
  <c r="D150" i="7"/>
  <c r="E150" i="7"/>
  <c r="C150" i="7"/>
  <c r="X149" i="7"/>
  <c r="G149" i="7"/>
  <c r="D149" i="7"/>
  <c r="E149" i="7"/>
  <c r="C149" i="7"/>
  <c r="X148" i="7"/>
  <c r="G148" i="7"/>
  <c r="D148" i="7"/>
  <c r="E148" i="7"/>
  <c r="C148" i="7"/>
  <c r="X147" i="7"/>
  <c r="G147" i="7"/>
  <c r="D147" i="7"/>
  <c r="E147" i="7"/>
  <c r="C147" i="7"/>
  <c r="X146" i="7"/>
  <c r="G146" i="7"/>
  <c r="D146" i="7"/>
  <c r="E146" i="7"/>
  <c r="C146" i="7"/>
  <c r="X145" i="7"/>
  <c r="G145" i="7"/>
  <c r="D145" i="7"/>
  <c r="E145" i="7"/>
  <c r="C145" i="7"/>
  <c r="X144" i="7"/>
  <c r="G144" i="7"/>
  <c r="D144" i="7"/>
  <c r="E144" i="7"/>
  <c r="C144" i="7"/>
  <c r="X143" i="7"/>
  <c r="G143" i="7"/>
  <c r="D143" i="7"/>
  <c r="E143" i="7"/>
  <c r="C143" i="7"/>
  <c r="X142" i="7"/>
  <c r="G142" i="7"/>
  <c r="D142" i="7"/>
  <c r="E142" i="7"/>
  <c r="C142" i="7"/>
  <c r="X141" i="7"/>
  <c r="G141" i="7"/>
  <c r="D141" i="7"/>
  <c r="E141" i="7"/>
  <c r="C141" i="7"/>
  <c r="X140" i="7"/>
  <c r="G140" i="7"/>
  <c r="D140" i="7"/>
  <c r="E140" i="7"/>
  <c r="C140" i="7"/>
  <c r="X139" i="7"/>
  <c r="G139" i="7"/>
  <c r="D139" i="7"/>
  <c r="E139" i="7"/>
  <c r="C139" i="7"/>
  <c r="X138" i="7"/>
  <c r="G138" i="7"/>
  <c r="D138" i="7"/>
  <c r="E138" i="7"/>
  <c r="C138" i="7"/>
  <c r="X137" i="7"/>
  <c r="G137" i="7"/>
  <c r="D137" i="7"/>
  <c r="E137" i="7"/>
  <c r="C137" i="7"/>
  <c r="X136" i="7"/>
  <c r="G136" i="7"/>
  <c r="D136" i="7"/>
  <c r="E136" i="7"/>
  <c r="C136" i="7"/>
  <c r="X135" i="7"/>
  <c r="G135" i="7"/>
  <c r="D135" i="7"/>
  <c r="E135" i="7"/>
  <c r="C135" i="7"/>
  <c r="X134" i="7"/>
  <c r="G134" i="7"/>
  <c r="D134" i="7"/>
  <c r="E134" i="7"/>
  <c r="C134" i="7"/>
  <c r="X133" i="7"/>
  <c r="G133" i="7"/>
  <c r="D133" i="7"/>
  <c r="E133" i="7"/>
  <c r="C133" i="7"/>
  <c r="X132" i="7"/>
  <c r="G132" i="7"/>
  <c r="D132" i="7"/>
  <c r="E132" i="7"/>
  <c r="C132" i="7"/>
  <c r="X131" i="7"/>
  <c r="G131" i="7"/>
  <c r="D131" i="7"/>
  <c r="E131" i="7"/>
  <c r="C131" i="7"/>
  <c r="X130" i="7"/>
  <c r="G130" i="7"/>
  <c r="D130" i="7"/>
  <c r="E130" i="7"/>
  <c r="C130" i="7"/>
  <c r="X129" i="7"/>
  <c r="G129" i="7"/>
  <c r="D129" i="7"/>
  <c r="E129" i="7"/>
  <c r="C129" i="7"/>
  <c r="X128" i="7"/>
  <c r="G128" i="7"/>
  <c r="D128" i="7"/>
  <c r="E128" i="7"/>
  <c r="C128" i="7"/>
  <c r="X127" i="7"/>
  <c r="G127" i="7"/>
  <c r="D127" i="7"/>
  <c r="E127" i="7"/>
  <c r="C127" i="7"/>
  <c r="X126" i="7"/>
  <c r="G126" i="7"/>
  <c r="D126" i="7"/>
  <c r="E126" i="7"/>
  <c r="C126" i="7"/>
  <c r="X125" i="7"/>
  <c r="G125" i="7"/>
  <c r="D125" i="7"/>
  <c r="E125" i="7"/>
  <c r="C125" i="7"/>
  <c r="X124" i="7"/>
  <c r="G124" i="7"/>
  <c r="D124" i="7"/>
  <c r="E124" i="7"/>
  <c r="C124" i="7"/>
  <c r="X123" i="7"/>
  <c r="G123" i="7"/>
  <c r="D123" i="7"/>
  <c r="E123" i="7"/>
  <c r="C123" i="7"/>
  <c r="X122" i="7"/>
  <c r="G122" i="7"/>
  <c r="D122" i="7"/>
  <c r="E122" i="7"/>
  <c r="C122" i="7"/>
  <c r="X121" i="7"/>
  <c r="G121" i="7"/>
  <c r="D121" i="7"/>
  <c r="E121" i="7"/>
  <c r="C121" i="7"/>
  <c r="X120" i="7"/>
  <c r="G120" i="7"/>
  <c r="D120" i="7"/>
  <c r="E120" i="7"/>
  <c r="C120" i="7"/>
  <c r="X119" i="7"/>
  <c r="G119" i="7"/>
  <c r="D119" i="7"/>
  <c r="E119" i="7"/>
  <c r="C119" i="7"/>
  <c r="X118" i="7"/>
  <c r="G118" i="7"/>
  <c r="D118" i="7"/>
  <c r="E118" i="7"/>
  <c r="C118" i="7"/>
  <c r="X117" i="7"/>
  <c r="G117" i="7"/>
  <c r="D117" i="7"/>
  <c r="E117" i="7"/>
  <c r="C117" i="7"/>
  <c r="X116" i="7"/>
  <c r="G116" i="7"/>
  <c r="D116" i="7"/>
  <c r="E116" i="7"/>
  <c r="C116" i="7"/>
  <c r="X115" i="7"/>
  <c r="G115" i="7"/>
  <c r="D115" i="7"/>
  <c r="E115" i="7"/>
  <c r="C115" i="7"/>
  <c r="X114" i="7"/>
  <c r="G114" i="7"/>
  <c r="D114" i="7"/>
  <c r="E114" i="7"/>
  <c r="C114" i="7"/>
  <c r="X113" i="7"/>
  <c r="G113" i="7"/>
  <c r="D113" i="7"/>
  <c r="E113" i="7"/>
  <c r="C113" i="7"/>
  <c r="X112" i="7"/>
  <c r="G112" i="7"/>
  <c r="D112" i="7"/>
  <c r="E112" i="7"/>
  <c r="C112" i="7"/>
  <c r="X111" i="7"/>
  <c r="G111" i="7"/>
  <c r="D111" i="7"/>
  <c r="E111" i="7"/>
  <c r="C111" i="7"/>
  <c r="X110" i="7"/>
  <c r="G110" i="7"/>
  <c r="D110" i="7"/>
  <c r="E110" i="7"/>
  <c r="C110" i="7"/>
  <c r="X109" i="7"/>
  <c r="G109" i="7"/>
  <c r="D109" i="7"/>
  <c r="E109" i="7"/>
  <c r="C109" i="7"/>
  <c r="X108" i="7"/>
  <c r="G108" i="7"/>
  <c r="D108" i="7"/>
  <c r="E108" i="7"/>
  <c r="C108" i="7"/>
  <c r="X107" i="7"/>
  <c r="G107" i="7"/>
  <c r="D107" i="7"/>
  <c r="E107" i="7"/>
  <c r="C107" i="7"/>
  <c r="X106" i="7"/>
  <c r="G106" i="7"/>
  <c r="D106" i="7"/>
  <c r="E106" i="7"/>
  <c r="C106" i="7"/>
  <c r="X105" i="7"/>
  <c r="G105" i="7"/>
  <c r="D105" i="7"/>
  <c r="E105" i="7"/>
  <c r="C105" i="7"/>
  <c r="X104" i="7"/>
  <c r="G104" i="7"/>
  <c r="D104" i="7"/>
  <c r="E104" i="7"/>
  <c r="C104" i="7"/>
  <c r="X103" i="7"/>
  <c r="G103" i="7"/>
  <c r="D103" i="7"/>
  <c r="E103" i="7"/>
  <c r="C103" i="7"/>
  <c r="X102" i="7"/>
  <c r="G102" i="7"/>
  <c r="D102" i="7"/>
  <c r="E102" i="7"/>
  <c r="C102" i="7"/>
  <c r="X101" i="7"/>
  <c r="G101" i="7"/>
  <c r="D101" i="7"/>
  <c r="E101" i="7"/>
  <c r="C101" i="7"/>
  <c r="X100" i="7"/>
  <c r="G100" i="7"/>
  <c r="D100" i="7"/>
  <c r="E100" i="7"/>
  <c r="C100" i="7"/>
  <c r="X99" i="7"/>
  <c r="G99" i="7"/>
  <c r="D99" i="7"/>
  <c r="E99" i="7"/>
  <c r="C99" i="7"/>
  <c r="X98" i="7"/>
  <c r="G98" i="7"/>
  <c r="D98" i="7"/>
  <c r="E98" i="7"/>
  <c r="C98" i="7"/>
  <c r="X97" i="7"/>
  <c r="G97" i="7"/>
  <c r="D97" i="7"/>
  <c r="E97" i="7"/>
  <c r="C97" i="7"/>
  <c r="X96" i="7"/>
  <c r="G96" i="7"/>
  <c r="D96" i="7"/>
  <c r="E96" i="7"/>
  <c r="C96" i="7"/>
  <c r="X95" i="7"/>
  <c r="G95" i="7"/>
  <c r="D95" i="7"/>
  <c r="E95" i="7"/>
  <c r="C95" i="7"/>
  <c r="X94" i="7"/>
  <c r="G94" i="7"/>
  <c r="D94" i="7"/>
  <c r="E94" i="7"/>
  <c r="C94" i="7"/>
  <c r="X93" i="7"/>
  <c r="G93" i="7"/>
  <c r="D93" i="7"/>
  <c r="E93" i="7"/>
  <c r="C93" i="7"/>
  <c r="X92" i="7"/>
  <c r="G92" i="7"/>
  <c r="D92" i="7"/>
  <c r="E92" i="7"/>
  <c r="C92" i="7"/>
  <c r="X91" i="7"/>
  <c r="G91" i="7"/>
  <c r="D91" i="7"/>
  <c r="E91" i="7"/>
  <c r="C91" i="7"/>
  <c r="X90" i="7"/>
  <c r="G90" i="7"/>
  <c r="D90" i="7"/>
  <c r="E90" i="7"/>
  <c r="C90" i="7"/>
  <c r="X89" i="7"/>
  <c r="G89" i="7"/>
  <c r="D89" i="7"/>
  <c r="E89" i="7"/>
  <c r="C89" i="7"/>
  <c r="X88" i="7"/>
  <c r="G88" i="7"/>
  <c r="D88" i="7"/>
  <c r="E88" i="7"/>
  <c r="C88" i="7"/>
  <c r="X87" i="7"/>
  <c r="G87" i="7"/>
  <c r="D87" i="7"/>
  <c r="E87" i="7"/>
  <c r="C87" i="7"/>
  <c r="X86" i="7"/>
  <c r="G86" i="7"/>
  <c r="D86" i="7"/>
  <c r="E86" i="7"/>
  <c r="C86" i="7"/>
  <c r="X85" i="7"/>
  <c r="G85" i="7"/>
  <c r="D85" i="7"/>
  <c r="E85" i="7"/>
  <c r="C85" i="7"/>
  <c r="X84" i="7"/>
  <c r="G84" i="7"/>
  <c r="D84" i="7"/>
  <c r="E84" i="7"/>
  <c r="C84" i="7"/>
  <c r="X83" i="7"/>
  <c r="G83" i="7"/>
  <c r="D83" i="7"/>
  <c r="E83" i="7"/>
  <c r="C83" i="7"/>
  <c r="X82" i="7"/>
  <c r="G82" i="7"/>
  <c r="D82" i="7"/>
  <c r="E82" i="7"/>
  <c r="C82" i="7"/>
  <c r="X81" i="7"/>
  <c r="G81" i="7"/>
  <c r="D81" i="7"/>
  <c r="E81" i="7"/>
  <c r="C81" i="7"/>
  <c r="X80" i="7"/>
  <c r="G80" i="7"/>
  <c r="D80" i="7"/>
  <c r="E80" i="7"/>
  <c r="C80" i="7"/>
  <c r="X79" i="7"/>
  <c r="G79" i="7"/>
  <c r="D79" i="7"/>
  <c r="E79" i="7"/>
  <c r="C79" i="7"/>
  <c r="X78" i="7"/>
  <c r="G78" i="7"/>
  <c r="D78" i="7"/>
  <c r="E78" i="7"/>
  <c r="C78" i="7"/>
  <c r="X77" i="7"/>
  <c r="G77" i="7"/>
  <c r="D77" i="7"/>
  <c r="E77" i="7"/>
  <c r="C77" i="7"/>
  <c r="X76" i="7"/>
  <c r="G76" i="7"/>
  <c r="D76" i="7"/>
  <c r="E76" i="7"/>
  <c r="C76" i="7"/>
  <c r="X75" i="7"/>
  <c r="G75" i="7"/>
  <c r="D75" i="7"/>
  <c r="E75" i="7"/>
  <c r="C75" i="7"/>
  <c r="X74" i="7"/>
  <c r="G74" i="7"/>
  <c r="D74" i="7"/>
  <c r="E74" i="7"/>
  <c r="C74" i="7"/>
  <c r="X73" i="7"/>
  <c r="G73" i="7"/>
  <c r="D73" i="7"/>
  <c r="E73" i="7"/>
  <c r="C73" i="7"/>
  <c r="X72" i="7"/>
  <c r="G72" i="7"/>
  <c r="D72" i="7"/>
  <c r="E72" i="7"/>
  <c r="C72" i="7"/>
  <c r="X71" i="7"/>
  <c r="G71" i="7"/>
  <c r="D71" i="7"/>
  <c r="E71" i="7"/>
  <c r="C71" i="7"/>
  <c r="X70" i="7"/>
  <c r="G70" i="7"/>
  <c r="D70" i="7"/>
  <c r="E70" i="7"/>
  <c r="C70" i="7"/>
  <c r="X69" i="7"/>
  <c r="G69" i="7"/>
  <c r="D69" i="7"/>
  <c r="E69" i="7"/>
  <c r="C69" i="7"/>
  <c r="X68" i="7"/>
  <c r="G68" i="7"/>
  <c r="D68" i="7"/>
  <c r="E68" i="7"/>
  <c r="C68" i="7"/>
  <c r="X67" i="7"/>
  <c r="G67" i="7"/>
  <c r="D67" i="7"/>
  <c r="E67" i="7"/>
  <c r="C67" i="7"/>
  <c r="X66" i="7"/>
  <c r="G66" i="7"/>
  <c r="D66" i="7"/>
  <c r="E66" i="7"/>
  <c r="C66" i="7"/>
  <c r="X65" i="7"/>
  <c r="D65" i="7"/>
  <c r="E65" i="7"/>
  <c r="C65" i="7"/>
  <c r="X64" i="7"/>
  <c r="G64" i="7"/>
  <c r="D64" i="7"/>
  <c r="E64" i="7"/>
  <c r="C64" i="7"/>
  <c r="X63" i="7"/>
  <c r="G63" i="7"/>
  <c r="D63" i="7"/>
  <c r="E63" i="7"/>
  <c r="C63" i="7"/>
  <c r="X62" i="7"/>
  <c r="G62" i="7"/>
  <c r="D62" i="7"/>
  <c r="E62" i="7"/>
  <c r="C62" i="7"/>
  <c r="X61" i="7"/>
  <c r="G61" i="7"/>
  <c r="D61" i="7"/>
  <c r="E61" i="7"/>
  <c r="C61" i="7"/>
  <c r="X60" i="7"/>
  <c r="G60" i="7"/>
  <c r="D60" i="7"/>
  <c r="E60" i="7"/>
  <c r="C60" i="7"/>
  <c r="X59" i="7"/>
  <c r="G59" i="7"/>
  <c r="D59" i="7"/>
  <c r="E59" i="7"/>
  <c r="C59" i="7"/>
  <c r="X58" i="7"/>
  <c r="G58" i="7"/>
  <c r="D58" i="7"/>
  <c r="E58" i="7"/>
  <c r="C58" i="7"/>
  <c r="X57" i="7"/>
  <c r="G57" i="7"/>
  <c r="D57" i="7"/>
  <c r="E57" i="7"/>
  <c r="C57" i="7"/>
  <c r="X56" i="7"/>
  <c r="G56" i="7"/>
  <c r="D56" i="7"/>
  <c r="E56" i="7"/>
  <c r="C56" i="7"/>
  <c r="X55" i="7"/>
  <c r="G55" i="7"/>
  <c r="D55" i="7"/>
  <c r="E55" i="7"/>
  <c r="C55" i="7"/>
  <c r="X54" i="7"/>
  <c r="G54" i="7"/>
  <c r="D54" i="7"/>
  <c r="E54" i="7"/>
  <c r="C54" i="7"/>
  <c r="X53" i="7"/>
  <c r="G53" i="7"/>
  <c r="D53" i="7"/>
  <c r="E53" i="7"/>
  <c r="C53" i="7"/>
  <c r="X52" i="7"/>
  <c r="G52" i="7"/>
  <c r="D52" i="7"/>
  <c r="E52" i="7"/>
  <c r="C52" i="7"/>
  <c r="X51" i="7"/>
  <c r="G51" i="7"/>
  <c r="D51" i="7"/>
  <c r="E51" i="7"/>
  <c r="C51" i="7"/>
  <c r="X50" i="7"/>
  <c r="G50" i="7"/>
  <c r="D50" i="7"/>
  <c r="E50" i="7"/>
  <c r="C50" i="7"/>
  <c r="X49" i="7"/>
  <c r="G49" i="7"/>
  <c r="D49" i="7"/>
  <c r="E49" i="7"/>
  <c r="C49" i="7"/>
  <c r="X48" i="7"/>
  <c r="G48" i="7"/>
  <c r="D48" i="7"/>
  <c r="E48" i="7"/>
  <c r="C48" i="7"/>
  <c r="X47" i="7"/>
  <c r="G47" i="7"/>
  <c r="D47" i="7"/>
  <c r="E47" i="7"/>
  <c r="C47" i="7"/>
  <c r="X46" i="7"/>
  <c r="G46" i="7"/>
  <c r="D46" i="7"/>
  <c r="E46" i="7"/>
  <c r="C46" i="7"/>
  <c r="X45" i="7"/>
  <c r="G45" i="7"/>
  <c r="D45" i="7"/>
  <c r="E45" i="7"/>
  <c r="C45" i="7"/>
  <c r="X44" i="7"/>
  <c r="G44" i="7"/>
  <c r="D44" i="7"/>
  <c r="E44" i="7"/>
  <c r="C44" i="7"/>
  <c r="X43" i="7"/>
  <c r="G43" i="7"/>
  <c r="D43" i="7"/>
  <c r="E43" i="7"/>
  <c r="C43" i="7"/>
  <c r="X42" i="7"/>
  <c r="G42" i="7"/>
  <c r="D42" i="7"/>
  <c r="E42" i="7"/>
  <c r="C42" i="7"/>
  <c r="X41" i="7"/>
  <c r="G41" i="7"/>
  <c r="D41" i="7"/>
  <c r="E41" i="7"/>
  <c r="C41" i="7"/>
  <c r="X40" i="7"/>
  <c r="G40" i="7"/>
  <c r="D40" i="7"/>
  <c r="E40" i="7"/>
  <c r="C40" i="7"/>
  <c r="X39" i="7"/>
  <c r="G39" i="7"/>
  <c r="D39" i="7"/>
  <c r="E39" i="7"/>
  <c r="C39" i="7"/>
  <c r="X38" i="7"/>
  <c r="G38" i="7"/>
  <c r="D38" i="7"/>
  <c r="E38" i="7"/>
  <c r="C38" i="7"/>
  <c r="X37" i="7"/>
  <c r="G37" i="7"/>
  <c r="D37" i="7"/>
  <c r="E37" i="7"/>
  <c r="C37" i="7"/>
  <c r="X36" i="7"/>
  <c r="G36" i="7"/>
  <c r="D36" i="7"/>
  <c r="E36" i="7"/>
  <c r="C36" i="7"/>
  <c r="X35" i="7"/>
  <c r="G35" i="7"/>
  <c r="D35" i="7"/>
  <c r="E35" i="7"/>
  <c r="C35" i="7"/>
  <c r="X34" i="7"/>
  <c r="G34" i="7"/>
  <c r="D34" i="7"/>
  <c r="E34" i="7"/>
  <c r="C34" i="7"/>
  <c r="X33" i="7"/>
  <c r="G33" i="7"/>
  <c r="D33" i="7"/>
  <c r="E33" i="7"/>
  <c r="C33" i="7"/>
  <c r="X32" i="7"/>
  <c r="G32" i="7"/>
  <c r="D32" i="7"/>
  <c r="E32" i="7"/>
  <c r="C32" i="7"/>
  <c r="X31" i="7"/>
  <c r="G31" i="7"/>
  <c r="D31" i="7"/>
  <c r="E31" i="7"/>
  <c r="C31" i="7"/>
  <c r="X30" i="7"/>
  <c r="G30" i="7"/>
  <c r="D30" i="7"/>
  <c r="E30" i="7"/>
  <c r="C30" i="7"/>
  <c r="X29" i="7"/>
  <c r="G29" i="7"/>
  <c r="D29" i="7"/>
  <c r="E29" i="7"/>
  <c r="C29" i="7"/>
  <c r="X28" i="7"/>
  <c r="G28" i="7"/>
  <c r="D28" i="7"/>
  <c r="E28" i="7"/>
  <c r="C28" i="7"/>
  <c r="X27" i="7"/>
  <c r="G27" i="7"/>
  <c r="D27" i="7"/>
  <c r="E27" i="7"/>
  <c r="C27" i="7"/>
  <c r="X26" i="7"/>
  <c r="G26" i="7"/>
  <c r="D26" i="7"/>
  <c r="E26" i="7"/>
  <c r="C26" i="7"/>
  <c r="X25" i="7"/>
  <c r="G25" i="7"/>
  <c r="D25" i="7"/>
  <c r="E25" i="7"/>
  <c r="C25" i="7"/>
  <c r="X24" i="7"/>
  <c r="G24" i="7"/>
  <c r="D24" i="7"/>
  <c r="E24" i="7"/>
  <c r="C24" i="7"/>
  <c r="X23" i="7"/>
  <c r="G23" i="7"/>
  <c r="D23" i="7"/>
  <c r="E23" i="7"/>
  <c r="C23" i="7"/>
  <c r="X22" i="7"/>
  <c r="G22" i="7"/>
  <c r="D22" i="7"/>
  <c r="E22" i="7"/>
  <c r="C22" i="7"/>
  <c r="X21" i="7"/>
  <c r="G21" i="7"/>
  <c r="D21" i="7"/>
  <c r="E21" i="7"/>
  <c r="C21" i="7"/>
  <c r="X20" i="7"/>
  <c r="G20" i="7"/>
  <c r="D20" i="7"/>
  <c r="E20" i="7"/>
  <c r="C20" i="7"/>
  <c r="X19" i="7"/>
  <c r="G19" i="7"/>
  <c r="D19" i="7"/>
  <c r="E19" i="7"/>
  <c r="C19" i="7"/>
  <c r="X18" i="7"/>
  <c r="G18" i="7"/>
  <c r="D18" i="7"/>
  <c r="E18" i="7"/>
  <c r="C18" i="7"/>
  <c r="X17" i="7"/>
  <c r="G17" i="7"/>
  <c r="D17" i="7"/>
  <c r="E17" i="7"/>
  <c r="C17" i="7"/>
  <c r="X16" i="7"/>
  <c r="G16" i="7"/>
  <c r="D16" i="7"/>
  <c r="E16" i="7"/>
  <c r="C16" i="7"/>
  <c r="X15" i="7"/>
  <c r="G15" i="7"/>
  <c r="D15" i="7"/>
  <c r="E15" i="7"/>
  <c r="C15" i="7"/>
  <c r="X14" i="7"/>
  <c r="G14" i="7"/>
  <c r="D14" i="7"/>
  <c r="E14" i="7"/>
  <c r="C14" i="7"/>
  <c r="X13" i="7"/>
  <c r="G13" i="7"/>
  <c r="D13" i="7"/>
  <c r="E13" i="7"/>
  <c r="C13" i="7"/>
  <c r="X12" i="7"/>
  <c r="G12" i="7"/>
  <c r="D12" i="7"/>
  <c r="E12" i="7"/>
  <c r="C12" i="7"/>
  <c r="X11" i="7"/>
  <c r="G11" i="7"/>
  <c r="D11" i="7"/>
  <c r="E11" i="7"/>
  <c r="C11" i="7"/>
  <c r="X10" i="7"/>
  <c r="G10" i="7"/>
  <c r="D10" i="7"/>
  <c r="E10" i="7"/>
  <c r="C10" i="7"/>
  <c r="X9" i="7"/>
  <c r="G9" i="7"/>
  <c r="D9" i="7"/>
  <c r="E9" i="7"/>
  <c r="C9" i="7"/>
  <c r="X8" i="7"/>
  <c r="G8" i="7"/>
  <c r="D8" i="7"/>
  <c r="E8" i="7"/>
  <c r="C8" i="7"/>
  <c r="X7" i="7"/>
  <c r="G7" i="7"/>
  <c r="D7" i="7"/>
  <c r="E7" i="7"/>
  <c r="C7" i="7"/>
  <c r="X6" i="7"/>
  <c r="G6" i="7"/>
  <c r="D6" i="7"/>
  <c r="E6" i="7"/>
  <c r="C6" i="7"/>
  <c r="X5" i="7"/>
  <c r="G5" i="7"/>
  <c r="D5" i="7"/>
  <c r="E5" i="7"/>
  <c r="C5" i="7"/>
  <c r="X4" i="7"/>
  <c r="G4" i="7"/>
  <c r="D4" i="7"/>
  <c r="E4" i="7"/>
  <c r="C4" i="7"/>
  <c r="X3" i="7"/>
  <c r="G3" i="7"/>
  <c r="D3" i="7"/>
  <c r="E3" i="7"/>
  <c r="C3" i="7"/>
  <c r="X4" i="6"/>
  <c r="X5" i="6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X36" i="6"/>
  <c r="X37" i="6"/>
  <c r="X38" i="6"/>
  <c r="X39" i="6"/>
  <c r="X40" i="6"/>
  <c r="X41" i="6"/>
  <c r="X42" i="6"/>
  <c r="X43" i="6"/>
  <c r="X44" i="6"/>
  <c r="X45" i="6"/>
  <c r="X46" i="6"/>
  <c r="X47" i="6"/>
  <c r="X48" i="6"/>
  <c r="X49" i="6"/>
  <c r="X50" i="6"/>
  <c r="X51" i="6"/>
  <c r="X52" i="6"/>
  <c r="X53" i="6"/>
  <c r="X54" i="6"/>
  <c r="X55" i="6"/>
  <c r="X56" i="6"/>
  <c r="X57" i="6"/>
  <c r="X58" i="6"/>
  <c r="X59" i="6"/>
  <c r="X60" i="6"/>
  <c r="X61" i="6"/>
  <c r="X62" i="6"/>
  <c r="X63" i="6"/>
  <c r="X64" i="6"/>
  <c r="X65" i="6"/>
  <c r="X66" i="6"/>
  <c r="X67" i="6"/>
  <c r="X68" i="6"/>
  <c r="X69" i="6"/>
  <c r="X70" i="6"/>
  <c r="X71" i="6"/>
  <c r="X72" i="6"/>
  <c r="X73" i="6"/>
  <c r="X74" i="6"/>
  <c r="X75" i="6"/>
  <c r="X76" i="6"/>
  <c r="X77" i="6"/>
  <c r="X78" i="6"/>
  <c r="X79" i="6"/>
  <c r="X80" i="6"/>
  <c r="X81" i="6"/>
  <c r="X82" i="6"/>
  <c r="X83" i="6"/>
  <c r="X84" i="6"/>
  <c r="X85" i="6"/>
  <c r="X86" i="6"/>
  <c r="X87" i="6"/>
  <c r="X88" i="6"/>
  <c r="X89" i="6"/>
  <c r="X90" i="6"/>
  <c r="X91" i="6"/>
  <c r="X92" i="6"/>
  <c r="X93" i="6"/>
  <c r="X94" i="6"/>
  <c r="X95" i="6"/>
  <c r="X96" i="6"/>
  <c r="X97" i="6"/>
  <c r="X98" i="6"/>
  <c r="X99" i="6"/>
  <c r="X100" i="6"/>
  <c r="X101" i="6"/>
  <c r="X102" i="6"/>
  <c r="X103" i="6"/>
  <c r="X104" i="6"/>
  <c r="X105" i="6"/>
  <c r="X106" i="6"/>
  <c r="X107" i="6"/>
  <c r="X108" i="6"/>
  <c r="X109" i="6"/>
  <c r="X110" i="6"/>
  <c r="X111" i="6"/>
  <c r="X112" i="6"/>
  <c r="X113" i="6"/>
  <c r="X114" i="6"/>
  <c r="X115" i="6"/>
  <c r="X116" i="6"/>
  <c r="X117" i="6"/>
  <c r="X118" i="6"/>
  <c r="X119" i="6"/>
  <c r="X120" i="6"/>
  <c r="X121" i="6"/>
  <c r="X122" i="6"/>
  <c r="X123" i="6"/>
  <c r="X124" i="6"/>
  <c r="X125" i="6"/>
  <c r="X126" i="6"/>
  <c r="X127" i="6"/>
  <c r="X128" i="6"/>
  <c r="X129" i="6"/>
  <c r="X130" i="6"/>
  <c r="X131" i="6"/>
  <c r="X132" i="6"/>
  <c r="X133" i="6"/>
  <c r="X134" i="6"/>
  <c r="X135" i="6"/>
  <c r="X136" i="6"/>
  <c r="X137" i="6"/>
  <c r="X138" i="6"/>
  <c r="X139" i="6"/>
  <c r="X140" i="6"/>
  <c r="X141" i="6"/>
  <c r="X142" i="6"/>
  <c r="X143" i="6"/>
  <c r="X144" i="6"/>
  <c r="X145" i="6"/>
  <c r="X146" i="6"/>
  <c r="X147" i="6"/>
  <c r="X148" i="6"/>
  <c r="X149" i="6"/>
  <c r="X150" i="6"/>
  <c r="X151" i="6"/>
  <c r="X152" i="6"/>
  <c r="X153" i="6"/>
  <c r="X154" i="6"/>
  <c r="X155" i="6"/>
  <c r="X156" i="6"/>
  <c r="X157" i="6"/>
  <c r="X158" i="6"/>
  <c r="X159" i="6"/>
  <c r="X160" i="6"/>
  <c r="X161" i="6"/>
  <c r="X162" i="6"/>
  <c r="X163" i="6"/>
  <c r="X164" i="6"/>
  <c r="X165" i="6"/>
  <c r="X166" i="6"/>
  <c r="X167" i="6"/>
  <c r="X168" i="6"/>
  <c r="X169" i="6"/>
  <c r="X170" i="6"/>
  <c r="X171" i="6"/>
  <c r="X172" i="6"/>
  <c r="X173" i="6"/>
  <c r="X174" i="6"/>
  <c r="X175" i="6"/>
  <c r="X176" i="6"/>
  <c r="X177" i="6"/>
  <c r="X178" i="6"/>
  <c r="X179" i="6"/>
  <c r="X180" i="6"/>
  <c r="X181" i="6"/>
  <c r="X182" i="6"/>
  <c r="X183" i="6"/>
  <c r="X184" i="6"/>
  <c r="X185" i="6"/>
  <c r="X186" i="6"/>
  <c r="X187" i="6"/>
  <c r="X188" i="6"/>
  <c r="X189" i="6"/>
  <c r="X190" i="6"/>
  <c r="X191" i="6"/>
  <c r="X192" i="6"/>
  <c r="X193" i="6"/>
  <c r="X194" i="6"/>
  <c r="X195" i="6"/>
  <c r="X196" i="6"/>
  <c r="X197" i="6"/>
  <c r="X198" i="6"/>
  <c r="X199" i="6"/>
  <c r="X200" i="6"/>
  <c r="X201" i="6"/>
  <c r="X202" i="6"/>
  <c r="X203" i="6"/>
  <c r="X204" i="6"/>
  <c r="X205" i="6"/>
  <c r="X206" i="6"/>
  <c r="X207" i="6"/>
  <c r="X208" i="6"/>
  <c r="X209" i="6"/>
  <c r="X210" i="6"/>
  <c r="X211" i="6"/>
  <c r="X212" i="6"/>
  <c r="X213" i="6"/>
  <c r="X214" i="6"/>
  <c r="X215" i="6"/>
  <c r="X216" i="6"/>
  <c r="X217" i="6"/>
  <c r="X218" i="6"/>
  <c r="X219" i="6"/>
  <c r="X220" i="6"/>
  <c r="X221" i="6"/>
  <c r="X222" i="6"/>
  <c r="X223" i="6"/>
  <c r="X224" i="6"/>
  <c r="X225" i="6"/>
  <c r="X226" i="6"/>
  <c r="X227" i="6"/>
  <c r="X228" i="6"/>
  <c r="X229" i="6"/>
  <c r="X230" i="6"/>
  <c r="X231" i="6"/>
  <c r="X232" i="6"/>
  <c r="X233" i="6"/>
  <c r="X234" i="6"/>
  <c r="X235" i="6"/>
  <c r="X236" i="6"/>
  <c r="X237" i="6"/>
  <c r="X238" i="6"/>
  <c r="X239" i="6"/>
  <c r="X240" i="6"/>
  <c r="X241" i="6"/>
  <c r="X242" i="6"/>
  <c r="X243" i="6"/>
  <c r="X244" i="6"/>
  <c r="X245" i="6"/>
  <c r="X246" i="6"/>
  <c r="X247" i="6"/>
  <c r="X248" i="6"/>
  <c r="X249" i="6"/>
  <c r="X250" i="6"/>
  <c r="X251" i="6"/>
  <c r="X252" i="6"/>
  <c r="X253" i="6"/>
  <c r="X254" i="6"/>
  <c r="X255" i="6"/>
  <c r="X256" i="6"/>
  <c r="X257" i="6"/>
  <c r="X258" i="6"/>
  <c r="X259" i="6"/>
  <c r="X260" i="6"/>
  <c r="X261" i="6"/>
  <c r="X262" i="6"/>
  <c r="X263" i="6"/>
  <c r="X264" i="6"/>
  <c r="X265" i="6"/>
  <c r="X266" i="6"/>
  <c r="X267" i="6"/>
  <c r="X268" i="6"/>
  <c r="X269" i="6"/>
  <c r="X270" i="6"/>
  <c r="X271" i="6"/>
  <c r="X272" i="6"/>
  <c r="X273" i="6"/>
  <c r="X274" i="6"/>
  <c r="X275" i="6"/>
  <c r="X276" i="6"/>
  <c r="X277" i="6"/>
  <c r="X278" i="6"/>
  <c r="X279" i="6"/>
  <c r="X280" i="6"/>
  <c r="X281" i="6"/>
  <c r="X282" i="6"/>
  <c r="X283" i="6"/>
  <c r="X284" i="6"/>
  <c r="X285" i="6"/>
  <c r="X286" i="6"/>
  <c r="X287" i="6"/>
  <c r="X288" i="6"/>
  <c r="X289" i="6"/>
  <c r="X290" i="6"/>
  <c r="X291" i="6"/>
  <c r="X292" i="6"/>
  <c r="X293" i="6"/>
  <c r="X294" i="6"/>
  <c r="X295" i="6"/>
  <c r="X296" i="6"/>
  <c r="X297" i="6"/>
  <c r="X298" i="6"/>
  <c r="X299" i="6"/>
  <c r="X300" i="6"/>
  <c r="X301" i="6"/>
  <c r="X302" i="6"/>
  <c r="X303" i="6"/>
  <c r="X3" i="6"/>
  <c r="C295" i="6"/>
  <c r="D295" i="6"/>
  <c r="C296" i="6"/>
  <c r="D296" i="6"/>
  <c r="C297" i="6"/>
  <c r="D297" i="6"/>
  <c r="C298" i="6"/>
  <c r="D298" i="6"/>
  <c r="C299" i="6"/>
  <c r="D299" i="6"/>
  <c r="C300" i="6"/>
  <c r="D300" i="6"/>
  <c r="C301" i="6"/>
  <c r="D301" i="6"/>
  <c r="C302" i="6"/>
  <c r="D302" i="6"/>
  <c r="C303" i="6"/>
  <c r="D303" i="6"/>
  <c r="C304" i="6"/>
  <c r="D304" i="6"/>
  <c r="C305" i="6"/>
  <c r="D305" i="6"/>
  <c r="C306" i="6"/>
  <c r="D306" i="6"/>
  <c r="C307" i="6"/>
  <c r="D307" i="6"/>
  <c r="C308" i="6"/>
  <c r="D308" i="6"/>
  <c r="C309" i="6"/>
  <c r="D309" i="6"/>
  <c r="C310" i="6"/>
  <c r="D310" i="6"/>
  <c r="D294" i="6"/>
  <c r="C294" i="6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C4" i="6"/>
  <c r="D4" i="6"/>
  <c r="E4" i="6"/>
  <c r="C5" i="6"/>
  <c r="D5" i="6"/>
  <c r="E5" i="6"/>
  <c r="C6" i="6"/>
  <c r="D6" i="6"/>
  <c r="E6" i="6"/>
  <c r="C7" i="6"/>
  <c r="D7" i="6"/>
  <c r="E7" i="6"/>
  <c r="C8" i="6"/>
  <c r="D8" i="6"/>
  <c r="E8" i="6"/>
  <c r="C9" i="6"/>
  <c r="D9" i="6"/>
  <c r="E9" i="6"/>
  <c r="C10" i="6"/>
  <c r="D10" i="6"/>
  <c r="E10" i="6"/>
  <c r="C11" i="6"/>
  <c r="D11" i="6"/>
  <c r="E11" i="6"/>
  <c r="C12" i="6"/>
  <c r="D12" i="6"/>
  <c r="E12" i="6"/>
  <c r="C13" i="6"/>
  <c r="D13" i="6"/>
  <c r="E13" i="6"/>
  <c r="C14" i="6"/>
  <c r="D14" i="6"/>
  <c r="E14" i="6"/>
  <c r="C15" i="6"/>
  <c r="D15" i="6"/>
  <c r="E15" i="6"/>
  <c r="C16" i="6"/>
  <c r="D16" i="6"/>
  <c r="E16" i="6"/>
  <c r="C17" i="6"/>
  <c r="D17" i="6"/>
  <c r="E17" i="6"/>
  <c r="C18" i="6"/>
  <c r="D18" i="6"/>
  <c r="E18" i="6"/>
  <c r="C19" i="6"/>
  <c r="D19" i="6"/>
  <c r="E19" i="6"/>
  <c r="C20" i="6"/>
  <c r="D20" i="6"/>
  <c r="E20" i="6"/>
  <c r="C21" i="6"/>
  <c r="D21" i="6"/>
  <c r="E21" i="6"/>
  <c r="C22" i="6"/>
  <c r="D22" i="6"/>
  <c r="E22" i="6"/>
  <c r="C23" i="6"/>
  <c r="D23" i="6"/>
  <c r="E23" i="6"/>
  <c r="C24" i="6"/>
  <c r="D24" i="6"/>
  <c r="E24" i="6"/>
  <c r="C25" i="6"/>
  <c r="D25" i="6"/>
  <c r="E25" i="6"/>
  <c r="C26" i="6"/>
  <c r="D26" i="6"/>
  <c r="E26" i="6"/>
  <c r="C27" i="6"/>
  <c r="D27" i="6"/>
  <c r="E27" i="6"/>
  <c r="C28" i="6"/>
  <c r="D28" i="6"/>
  <c r="E28" i="6"/>
  <c r="C29" i="6"/>
  <c r="D29" i="6"/>
  <c r="E29" i="6"/>
  <c r="C30" i="6"/>
  <c r="D30" i="6"/>
  <c r="E30" i="6"/>
  <c r="C31" i="6"/>
  <c r="D31" i="6"/>
  <c r="E31" i="6"/>
  <c r="C32" i="6"/>
  <c r="D32" i="6"/>
  <c r="E32" i="6"/>
  <c r="C33" i="6"/>
  <c r="D33" i="6"/>
  <c r="E33" i="6"/>
  <c r="C34" i="6"/>
  <c r="D34" i="6"/>
  <c r="E34" i="6"/>
  <c r="C35" i="6"/>
  <c r="D35" i="6"/>
  <c r="E35" i="6"/>
  <c r="C36" i="6"/>
  <c r="D36" i="6"/>
  <c r="E36" i="6"/>
  <c r="C37" i="6"/>
  <c r="D37" i="6"/>
  <c r="E37" i="6"/>
  <c r="C38" i="6"/>
  <c r="D38" i="6"/>
  <c r="E38" i="6"/>
  <c r="C39" i="6"/>
  <c r="D39" i="6"/>
  <c r="E39" i="6"/>
  <c r="C40" i="6"/>
  <c r="D40" i="6"/>
  <c r="E40" i="6"/>
  <c r="C41" i="6"/>
  <c r="D41" i="6"/>
  <c r="E41" i="6"/>
  <c r="C42" i="6"/>
  <c r="D42" i="6"/>
  <c r="E42" i="6"/>
  <c r="C43" i="6"/>
  <c r="D43" i="6"/>
  <c r="E43" i="6"/>
  <c r="C44" i="6"/>
  <c r="D44" i="6"/>
  <c r="E44" i="6"/>
  <c r="C45" i="6"/>
  <c r="D45" i="6"/>
  <c r="E45" i="6"/>
  <c r="C46" i="6"/>
  <c r="D46" i="6"/>
  <c r="E46" i="6"/>
  <c r="C47" i="6"/>
  <c r="D47" i="6"/>
  <c r="E47" i="6"/>
  <c r="C48" i="6"/>
  <c r="D48" i="6"/>
  <c r="E48" i="6"/>
  <c r="C49" i="6"/>
  <c r="D49" i="6"/>
  <c r="E49" i="6"/>
  <c r="C50" i="6"/>
  <c r="D50" i="6"/>
  <c r="E50" i="6"/>
  <c r="C51" i="6"/>
  <c r="D51" i="6"/>
  <c r="E51" i="6"/>
  <c r="C52" i="6"/>
  <c r="D52" i="6"/>
  <c r="E52" i="6"/>
  <c r="C53" i="6"/>
  <c r="D53" i="6"/>
  <c r="E53" i="6"/>
  <c r="C54" i="6"/>
  <c r="D54" i="6"/>
  <c r="E54" i="6"/>
  <c r="C55" i="6"/>
  <c r="D55" i="6"/>
  <c r="E55" i="6"/>
  <c r="C56" i="6"/>
  <c r="D56" i="6"/>
  <c r="E56" i="6"/>
  <c r="C57" i="6"/>
  <c r="D57" i="6"/>
  <c r="E57" i="6"/>
  <c r="C58" i="6"/>
  <c r="D58" i="6"/>
  <c r="E58" i="6"/>
  <c r="C59" i="6"/>
  <c r="D59" i="6"/>
  <c r="E59" i="6"/>
  <c r="C60" i="6"/>
  <c r="D60" i="6"/>
  <c r="E60" i="6"/>
  <c r="C61" i="6"/>
  <c r="D61" i="6"/>
  <c r="E61" i="6"/>
  <c r="C62" i="6"/>
  <c r="D62" i="6"/>
  <c r="E62" i="6"/>
  <c r="C63" i="6"/>
  <c r="D63" i="6"/>
  <c r="E63" i="6"/>
  <c r="C64" i="6"/>
  <c r="D64" i="6"/>
  <c r="E64" i="6"/>
  <c r="C65" i="6"/>
  <c r="D65" i="6"/>
  <c r="E65" i="6"/>
  <c r="C66" i="6"/>
  <c r="D66" i="6"/>
  <c r="E66" i="6"/>
  <c r="C67" i="6"/>
  <c r="D67" i="6"/>
  <c r="E67" i="6"/>
  <c r="C68" i="6"/>
  <c r="D68" i="6"/>
  <c r="E68" i="6"/>
  <c r="C69" i="6"/>
  <c r="D69" i="6"/>
  <c r="E69" i="6"/>
  <c r="C70" i="6"/>
  <c r="D70" i="6"/>
  <c r="E70" i="6"/>
  <c r="C71" i="6"/>
  <c r="D71" i="6"/>
  <c r="E71" i="6"/>
  <c r="C72" i="6"/>
  <c r="D72" i="6"/>
  <c r="E72" i="6"/>
  <c r="C73" i="6"/>
  <c r="D73" i="6"/>
  <c r="E73" i="6"/>
  <c r="C74" i="6"/>
  <c r="D74" i="6"/>
  <c r="E74" i="6"/>
  <c r="C75" i="6"/>
  <c r="D75" i="6"/>
  <c r="E75" i="6"/>
  <c r="C76" i="6"/>
  <c r="D76" i="6"/>
  <c r="E76" i="6"/>
  <c r="C77" i="6"/>
  <c r="D77" i="6"/>
  <c r="E77" i="6"/>
  <c r="C78" i="6"/>
  <c r="D78" i="6"/>
  <c r="E78" i="6"/>
  <c r="C79" i="6"/>
  <c r="D79" i="6"/>
  <c r="E79" i="6"/>
  <c r="C80" i="6"/>
  <c r="D80" i="6"/>
  <c r="E80" i="6"/>
  <c r="C81" i="6"/>
  <c r="D81" i="6"/>
  <c r="E81" i="6"/>
  <c r="C82" i="6"/>
  <c r="D82" i="6"/>
  <c r="E82" i="6"/>
  <c r="C83" i="6"/>
  <c r="D83" i="6"/>
  <c r="E83" i="6"/>
  <c r="C84" i="6"/>
  <c r="D84" i="6"/>
  <c r="E84" i="6"/>
  <c r="C85" i="6"/>
  <c r="D85" i="6"/>
  <c r="E85" i="6"/>
  <c r="C86" i="6"/>
  <c r="D86" i="6"/>
  <c r="E86" i="6"/>
  <c r="C87" i="6"/>
  <c r="D87" i="6"/>
  <c r="E87" i="6"/>
  <c r="C88" i="6"/>
  <c r="D88" i="6"/>
  <c r="E88" i="6"/>
  <c r="C89" i="6"/>
  <c r="D89" i="6"/>
  <c r="E89" i="6"/>
  <c r="C90" i="6"/>
  <c r="D90" i="6"/>
  <c r="E90" i="6"/>
  <c r="C91" i="6"/>
  <c r="D91" i="6"/>
  <c r="E91" i="6"/>
  <c r="C92" i="6"/>
  <c r="D92" i="6"/>
  <c r="E92" i="6"/>
  <c r="C93" i="6"/>
  <c r="D93" i="6"/>
  <c r="E93" i="6"/>
  <c r="C94" i="6"/>
  <c r="D94" i="6"/>
  <c r="E94" i="6"/>
  <c r="C95" i="6"/>
  <c r="D95" i="6"/>
  <c r="E95" i="6"/>
  <c r="C96" i="6"/>
  <c r="D96" i="6"/>
  <c r="E96" i="6"/>
  <c r="C97" i="6"/>
  <c r="D97" i="6"/>
  <c r="E97" i="6"/>
  <c r="C98" i="6"/>
  <c r="D98" i="6"/>
  <c r="E98" i="6"/>
  <c r="C99" i="6"/>
  <c r="D99" i="6"/>
  <c r="E99" i="6"/>
  <c r="C100" i="6"/>
  <c r="D100" i="6"/>
  <c r="E100" i="6"/>
  <c r="C101" i="6"/>
  <c r="D101" i="6"/>
  <c r="E101" i="6"/>
  <c r="C102" i="6"/>
  <c r="D102" i="6"/>
  <c r="E102" i="6"/>
  <c r="C103" i="6"/>
  <c r="D103" i="6"/>
  <c r="E103" i="6"/>
  <c r="C104" i="6"/>
  <c r="D104" i="6"/>
  <c r="E104" i="6"/>
  <c r="C105" i="6"/>
  <c r="D105" i="6"/>
  <c r="E105" i="6"/>
  <c r="C106" i="6"/>
  <c r="D106" i="6"/>
  <c r="E106" i="6"/>
  <c r="C107" i="6"/>
  <c r="D107" i="6"/>
  <c r="E107" i="6"/>
  <c r="C108" i="6"/>
  <c r="D108" i="6"/>
  <c r="E108" i="6"/>
  <c r="C109" i="6"/>
  <c r="D109" i="6"/>
  <c r="E109" i="6"/>
  <c r="C110" i="6"/>
  <c r="D110" i="6"/>
  <c r="E110" i="6"/>
  <c r="C111" i="6"/>
  <c r="D111" i="6"/>
  <c r="E111" i="6"/>
  <c r="C112" i="6"/>
  <c r="D112" i="6"/>
  <c r="E112" i="6"/>
  <c r="C113" i="6"/>
  <c r="D113" i="6"/>
  <c r="E113" i="6"/>
  <c r="C114" i="6"/>
  <c r="D114" i="6"/>
  <c r="E114" i="6"/>
  <c r="C115" i="6"/>
  <c r="D115" i="6"/>
  <c r="E115" i="6"/>
  <c r="C116" i="6"/>
  <c r="D116" i="6"/>
  <c r="E116" i="6"/>
  <c r="C117" i="6"/>
  <c r="D117" i="6"/>
  <c r="E117" i="6"/>
  <c r="C118" i="6"/>
  <c r="D118" i="6"/>
  <c r="E118" i="6"/>
  <c r="C119" i="6"/>
  <c r="D119" i="6"/>
  <c r="E119" i="6"/>
  <c r="C120" i="6"/>
  <c r="D120" i="6"/>
  <c r="E120" i="6"/>
  <c r="C121" i="6"/>
  <c r="D121" i="6"/>
  <c r="E121" i="6"/>
  <c r="C122" i="6"/>
  <c r="D122" i="6"/>
  <c r="E122" i="6"/>
  <c r="C123" i="6"/>
  <c r="D123" i="6"/>
  <c r="E123" i="6"/>
  <c r="C124" i="6"/>
  <c r="D124" i="6"/>
  <c r="E124" i="6"/>
  <c r="C125" i="6"/>
  <c r="D125" i="6"/>
  <c r="E125" i="6"/>
  <c r="C126" i="6"/>
  <c r="D126" i="6"/>
  <c r="E126" i="6"/>
  <c r="C127" i="6"/>
  <c r="D127" i="6"/>
  <c r="E127" i="6"/>
  <c r="C128" i="6"/>
  <c r="D128" i="6"/>
  <c r="E128" i="6"/>
  <c r="C129" i="6"/>
  <c r="D129" i="6"/>
  <c r="E129" i="6"/>
  <c r="C130" i="6"/>
  <c r="D130" i="6"/>
  <c r="E130" i="6"/>
  <c r="C131" i="6"/>
  <c r="D131" i="6"/>
  <c r="E131" i="6"/>
  <c r="C132" i="6"/>
  <c r="D132" i="6"/>
  <c r="E132" i="6"/>
  <c r="C133" i="6"/>
  <c r="D133" i="6"/>
  <c r="E133" i="6"/>
  <c r="C134" i="6"/>
  <c r="D134" i="6"/>
  <c r="E134" i="6"/>
  <c r="C135" i="6"/>
  <c r="D135" i="6"/>
  <c r="E135" i="6"/>
  <c r="C136" i="6"/>
  <c r="D136" i="6"/>
  <c r="E136" i="6"/>
  <c r="C137" i="6"/>
  <c r="D137" i="6"/>
  <c r="E137" i="6"/>
  <c r="C138" i="6"/>
  <c r="D138" i="6"/>
  <c r="E138" i="6"/>
  <c r="C139" i="6"/>
  <c r="D139" i="6"/>
  <c r="E139" i="6"/>
  <c r="C140" i="6"/>
  <c r="D140" i="6"/>
  <c r="E140" i="6"/>
  <c r="C141" i="6"/>
  <c r="D141" i="6"/>
  <c r="E141" i="6"/>
  <c r="C142" i="6"/>
  <c r="D142" i="6"/>
  <c r="E142" i="6"/>
  <c r="C143" i="6"/>
  <c r="D143" i="6"/>
  <c r="E143" i="6"/>
  <c r="C144" i="6"/>
  <c r="D144" i="6"/>
  <c r="E144" i="6"/>
  <c r="C145" i="6"/>
  <c r="D145" i="6"/>
  <c r="E145" i="6"/>
  <c r="C146" i="6"/>
  <c r="D146" i="6"/>
  <c r="E146" i="6"/>
  <c r="C147" i="6"/>
  <c r="D147" i="6"/>
  <c r="E147" i="6"/>
  <c r="C148" i="6"/>
  <c r="D148" i="6"/>
  <c r="E148" i="6"/>
  <c r="C149" i="6"/>
  <c r="D149" i="6"/>
  <c r="E149" i="6"/>
  <c r="C150" i="6"/>
  <c r="D150" i="6"/>
  <c r="E150" i="6"/>
  <c r="C151" i="6"/>
  <c r="D151" i="6"/>
  <c r="E151" i="6"/>
  <c r="C152" i="6"/>
  <c r="D152" i="6"/>
  <c r="E152" i="6"/>
  <c r="C153" i="6"/>
  <c r="D153" i="6"/>
  <c r="E153" i="6"/>
  <c r="C154" i="6"/>
  <c r="D154" i="6"/>
  <c r="E154" i="6"/>
  <c r="C155" i="6"/>
  <c r="D155" i="6"/>
  <c r="E155" i="6"/>
  <c r="C156" i="6"/>
  <c r="D156" i="6"/>
  <c r="E156" i="6"/>
  <c r="C157" i="6"/>
  <c r="D157" i="6"/>
  <c r="E157" i="6"/>
  <c r="C158" i="6"/>
  <c r="D158" i="6"/>
  <c r="E158" i="6"/>
  <c r="C159" i="6"/>
  <c r="D159" i="6"/>
  <c r="E159" i="6"/>
  <c r="C160" i="6"/>
  <c r="D160" i="6"/>
  <c r="E160" i="6"/>
  <c r="C161" i="6"/>
  <c r="D161" i="6"/>
  <c r="E161" i="6"/>
  <c r="C162" i="6"/>
  <c r="D162" i="6"/>
  <c r="E162" i="6"/>
  <c r="C163" i="6"/>
  <c r="D163" i="6"/>
  <c r="E163" i="6"/>
  <c r="C164" i="6"/>
  <c r="D164" i="6"/>
  <c r="E164" i="6"/>
  <c r="C165" i="6"/>
  <c r="D165" i="6"/>
  <c r="E165" i="6"/>
  <c r="C166" i="6"/>
  <c r="D166" i="6"/>
  <c r="E166" i="6"/>
  <c r="C167" i="6"/>
  <c r="D167" i="6"/>
  <c r="E167" i="6"/>
  <c r="C168" i="6"/>
  <c r="D168" i="6"/>
  <c r="E168" i="6"/>
  <c r="C169" i="6"/>
  <c r="D169" i="6"/>
  <c r="E169" i="6"/>
  <c r="C170" i="6"/>
  <c r="D170" i="6"/>
  <c r="E170" i="6"/>
  <c r="C171" i="6"/>
  <c r="D171" i="6"/>
  <c r="E171" i="6"/>
  <c r="C172" i="6"/>
  <c r="D172" i="6"/>
  <c r="E172" i="6"/>
  <c r="C173" i="6"/>
  <c r="D173" i="6"/>
  <c r="E173" i="6"/>
  <c r="C174" i="6"/>
  <c r="D174" i="6"/>
  <c r="E174" i="6"/>
  <c r="C175" i="6"/>
  <c r="D175" i="6"/>
  <c r="E175" i="6"/>
  <c r="C176" i="6"/>
  <c r="D176" i="6"/>
  <c r="E176" i="6"/>
  <c r="C177" i="6"/>
  <c r="D177" i="6"/>
  <c r="E177" i="6"/>
  <c r="C178" i="6"/>
  <c r="D178" i="6"/>
  <c r="E178" i="6"/>
  <c r="C179" i="6"/>
  <c r="D179" i="6"/>
  <c r="E179" i="6"/>
  <c r="C180" i="6"/>
  <c r="D180" i="6"/>
  <c r="E180" i="6"/>
  <c r="C181" i="6"/>
  <c r="D181" i="6"/>
  <c r="E181" i="6"/>
  <c r="C182" i="6"/>
  <c r="D182" i="6"/>
  <c r="E182" i="6"/>
  <c r="C183" i="6"/>
  <c r="D183" i="6"/>
  <c r="E183" i="6"/>
  <c r="C184" i="6"/>
  <c r="D184" i="6"/>
  <c r="E184" i="6"/>
  <c r="C185" i="6"/>
  <c r="D185" i="6"/>
  <c r="E185" i="6"/>
  <c r="C186" i="6"/>
  <c r="D186" i="6"/>
  <c r="E186" i="6"/>
  <c r="C187" i="6"/>
  <c r="D187" i="6"/>
  <c r="E187" i="6"/>
  <c r="C188" i="6"/>
  <c r="D188" i="6"/>
  <c r="E188" i="6"/>
  <c r="C189" i="6"/>
  <c r="D189" i="6"/>
  <c r="E189" i="6"/>
  <c r="C190" i="6"/>
  <c r="D190" i="6"/>
  <c r="E190" i="6"/>
  <c r="C191" i="6"/>
  <c r="D191" i="6"/>
  <c r="E191" i="6"/>
  <c r="C192" i="6"/>
  <c r="D192" i="6"/>
  <c r="E192" i="6"/>
  <c r="C193" i="6"/>
  <c r="D193" i="6"/>
  <c r="E193" i="6"/>
  <c r="C194" i="6"/>
  <c r="D194" i="6"/>
  <c r="E194" i="6"/>
  <c r="C195" i="6"/>
  <c r="D195" i="6"/>
  <c r="E195" i="6"/>
  <c r="C196" i="6"/>
  <c r="D196" i="6"/>
  <c r="E196" i="6"/>
  <c r="C197" i="6"/>
  <c r="D197" i="6"/>
  <c r="E197" i="6"/>
  <c r="C198" i="6"/>
  <c r="D198" i="6"/>
  <c r="E198" i="6"/>
  <c r="C199" i="6"/>
  <c r="D199" i="6"/>
  <c r="E199" i="6"/>
  <c r="C200" i="6"/>
  <c r="D200" i="6"/>
  <c r="E200" i="6"/>
  <c r="C201" i="6"/>
  <c r="D201" i="6"/>
  <c r="E201" i="6"/>
  <c r="C202" i="6"/>
  <c r="D202" i="6"/>
  <c r="E202" i="6"/>
  <c r="C203" i="6"/>
  <c r="D203" i="6"/>
  <c r="E203" i="6"/>
  <c r="C204" i="6"/>
  <c r="D204" i="6"/>
  <c r="E204" i="6"/>
  <c r="C205" i="6"/>
  <c r="D205" i="6"/>
  <c r="E205" i="6"/>
  <c r="C206" i="6"/>
  <c r="D206" i="6"/>
  <c r="E206" i="6"/>
  <c r="C207" i="6"/>
  <c r="D207" i="6"/>
  <c r="E207" i="6"/>
  <c r="C208" i="6"/>
  <c r="D208" i="6"/>
  <c r="E208" i="6"/>
  <c r="C209" i="6"/>
  <c r="D209" i="6"/>
  <c r="E209" i="6"/>
  <c r="C210" i="6"/>
  <c r="D210" i="6"/>
  <c r="E210" i="6"/>
  <c r="C211" i="6"/>
  <c r="D211" i="6"/>
  <c r="E211" i="6"/>
  <c r="C212" i="6"/>
  <c r="D212" i="6"/>
  <c r="E212" i="6"/>
  <c r="C213" i="6"/>
  <c r="D213" i="6"/>
  <c r="E213" i="6"/>
  <c r="C214" i="6"/>
  <c r="D214" i="6"/>
  <c r="E214" i="6"/>
  <c r="C215" i="6"/>
  <c r="D215" i="6"/>
  <c r="E215" i="6"/>
  <c r="C216" i="6"/>
  <c r="D216" i="6"/>
  <c r="E216" i="6"/>
  <c r="C217" i="6"/>
  <c r="D217" i="6"/>
  <c r="E217" i="6"/>
  <c r="C218" i="6"/>
  <c r="D218" i="6"/>
  <c r="E218" i="6"/>
  <c r="C219" i="6"/>
  <c r="D219" i="6"/>
  <c r="E219" i="6"/>
  <c r="C220" i="6"/>
  <c r="D220" i="6"/>
  <c r="E220" i="6"/>
  <c r="C221" i="6"/>
  <c r="D221" i="6"/>
  <c r="E221" i="6"/>
  <c r="C222" i="6"/>
  <c r="D222" i="6"/>
  <c r="E222" i="6"/>
  <c r="C223" i="6"/>
  <c r="D223" i="6"/>
  <c r="E223" i="6"/>
  <c r="C224" i="6"/>
  <c r="D224" i="6"/>
  <c r="E224" i="6"/>
  <c r="C225" i="6"/>
  <c r="D225" i="6"/>
  <c r="E225" i="6"/>
  <c r="C226" i="6"/>
  <c r="D226" i="6"/>
  <c r="E226" i="6"/>
  <c r="C227" i="6"/>
  <c r="D227" i="6"/>
  <c r="E227" i="6"/>
  <c r="C228" i="6"/>
  <c r="D228" i="6"/>
  <c r="E228" i="6"/>
  <c r="C229" i="6"/>
  <c r="D229" i="6"/>
  <c r="E229" i="6"/>
  <c r="C230" i="6"/>
  <c r="D230" i="6"/>
  <c r="E230" i="6"/>
  <c r="C231" i="6"/>
  <c r="D231" i="6"/>
  <c r="E231" i="6"/>
  <c r="C232" i="6"/>
  <c r="D232" i="6"/>
  <c r="E232" i="6"/>
  <c r="C233" i="6"/>
  <c r="D233" i="6"/>
  <c r="E233" i="6"/>
  <c r="C234" i="6"/>
  <c r="D234" i="6"/>
  <c r="E234" i="6"/>
  <c r="C235" i="6"/>
  <c r="D235" i="6"/>
  <c r="E235" i="6"/>
  <c r="C236" i="6"/>
  <c r="D236" i="6"/>
  <c r="E236" i="6"/>
  <c r="C237" i="6"/>
  <c r="D237" i="6"/>
  <c r="E237" i="6"/>
  <c r="C238" i="6"/>
  <c r="D238" i="6"/>
  <c r="E238" i="6"/>
  <c r="C239" i="6"/>
  <c r="D239" i="6"/>
  <c r="E239" i="6"/>
  <c r="C240" i="6"/>
  <c r="D240" i="6"/>
  <c r="E240" i="6"/>
  <c r="C241" i="6"/>
  <c r="D241" i="6"/>
  <c r="E241" i="6"/>
  <c r="C242" i="6"/>
  <c r="D242" i="6"/>
  <c r="E242" i="6"/>
  <c r="C243" i="6"/>
  <c r="D243" i="6"/>
  <c r="E243" i="6"/>
  <c r="C244" i="6"/>
  <c r="D244" i="6"/>
  <c r="E244" i="6"/>
  <c r="C245" i="6"/>
  <c r="D245" i="6"/>
  <c r="E245" i="6"/>
  <c r="C246" i="6"/>
  <c r="D246" i="6"/>
  <c r="E246" i="6"/>
  <c r="C247" i="6"/>
  <c r="D247" i="6"/>
  <c r="E247" i="6"/>
  <c r="C248" i="6"/>
  <c r="D248" i="6"/>
  <c r="E248" i="6"/>
  <c r="C249" i="6"/>
  <c r="D249" i="6"/>
  <c r="E249" i="6"/>
  <c r="C250" i="6"/>
  <c r="D250" i="6"/>
  <c r="E250" i="6"/>
  <c r="C251" i="6"/>
  <c r="D251" i="6"/>
  <c r="E251" i="6"/>
  <c r="C252" i="6"/>
  <c r="D252" i="6"/>
  <c r="E252" i="6"/>
  <c r="C253" i="6"/>
  <c r="D253" i="6"/>
  <c r="E253" i="6"/>
  <c r="C254" i="6"/>
  <c r="D254" i="6"/>
  <c r="E254" i="6"/>
  <c r="C255" i="6"/>
  <c r="D255" i="6"/>
  <c r="E255" i="6"/>
  <c r="C256" i="6"/>
  <c r="D256" i="6"/>
  <c r="E256" i="6"/>
  <c r="C257" i="6"/>
  <c r="D257" i="6"/>
  <c r="E257" i="6"/>
  <c r="C258" i="6"/>
  <c r="D258" i="6"/>
  <c r="E258" i="6"/>
  <c r="C259" i="6"/>
  <c r="D259" i="6"/>
  <c r="E259" i="6"/>
  <c r="C260" i="6"/>
  <c r="D260" i="6"/>
  <c r="E260" i="6"/>
  <c r="C261" i="6"/>
  <c r="D261" i="6"/>
  <c r="E261" i="6"/>
  <c r="C262" i="6"/>
  <c r="D262" i="6"/>
  <c r="E262" i="6"/>
  <c r="C263" i="6"/>
  <c r="D263" i="6"/>
  <c r="E263" i="6"/>
  <c r="C264" i="6"/>
  <c r="D264" i="6"/>
  <c r="E264" i="6"/>
  <c r="C265" i="6"/>
  <c r="D265" i="6"/>
  <c r="E265" i="6"/>
  <c r="C266" i="6"/>
  <c r="D266" i="6"/>
  <c r="E266" i="6"/>
  <c r="C267" i="6"/>
  <c r="D267" i="6"/>
  <c r="E267" i="6"/>
  <c r="C268" i="6"/>
  <c r="D268" i="6"/>
  <c r="E268" i="6"/>
  <c r="C269" i="6"/>
  <c r="D269" i="6"/>
  <c r="E269" i="6"/>
  <c r="C270" i="6"/>
  <c r="D270" i="6"/>
  <c r="E270" i="6"/>
  <c r="C271" i="6"/>
  <c r="D271" i="6"/>
  <c r="E271" i="6"/>
  <c r="C272" i="6"/>
  <c r="D272" i="6"/>
  <c r="E272" i="6"/>
  <c r="C273" i="6"/>
  <c r="D273" i="6"/>
  <c r="E273" i="6"/>
  <c r="C274" i="6"/>
  <c r="D274" i="6"/>
  <c r="E274" i="6"/>
  <c r="C275" i="6"/>
  <c r="D275" i="6"/>
  <c r="E275" i="6"/>
  <c r="C276" i="6"/>
  <c r="D276" i="6"/>
  <c r="E276" i="6"/>
  <c r="C277" i="6"/>
  <c r="D277" i="6"/>
  <c r="E277" i="6"/>
  <c r="C278" i="6"/>
  <c r="D278" i="6"/>
  <c r="E278" i="6"/>
  <c r="C279" i="6"/>
  <c r="D279" i="6"/>
  <c r="E279" i="6"/>
  <c r="C280" i="6"/>
  <c r="D280" i="6"/>
  <c r="E280" i="6"/>
  <c r="C281" i="6"/>
  <c r="D281" i="6"/>
  <c r="E281" i="6"/>
  <c r="C282" i="6"/>
  <c r="D282" i="6"/>
  <c r="E282" i="6"/>
  <c r="C283" i="6"/>
  <c r="D283" i="6"/>
  <c r="E283" i="6"/>
  <c r="C284" i="6"/>
  <c r="D284" i="6"/>
  <c r="E284" i="6"/>
  <c r="C285" i="6"/>
  <c r="D285" i="6"/>
  <c r="E285" i="6"/>
  <c r="C286" i="6"/>
  <c r="D286" i="6"/>
  <c r="E286" i="6"/>
  <c r="C287" i="6"/>
  <c r="D287" i="6"/>
  <c r="E287" i="6"/>
  <c r="C288" i="6"/>
  <c r="D288" i="6"/>
  <c r="E288" i="6"/>
  <c r="C289" i="6"/>
  <c r="D289" i="6"/>
  <c r="E289" i="6"/>
  <c r="C290" i="6"/>
  <c r="D290" i="6"/>
  <c r="E290" i="6"/>
  <c r="C291" i="6"/>
  <c r="D291" i="6"/>
  <c r="E291" i="6"/>
  <c r="C292" i="6"/>
  <c r="D292" i="6"/>
  <c r="E292" i="6"/>
  <c r="C293" i="6"/>
  <c r="D293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D3" i="6"/>
  <c r="E3" i="6"/>
  <c r="C3" i="6"/>
  <c r="N3" i="5"/>
  <c r="O3" i="5" s="1"/>
  <c r="N4" i="5"/>
  <c r="O4" i="5" s="1"/>
  <c r="N5" i="5"/>
  <c r="O5" i="5" s="1"/>
  <c r="N6" i="5"/>
  <c r="O6" i="5" s="1"/>
  <c r="N7" i="5"/>
  <c r="O7" i="5" s="1"/>
  <c r="N8" i="5"/>
  <c r="O8" i="5" s="1"/>
  <c r="N9" i="5"/>
  <c r="O9" i="5" s="1"/>
  <c r="N10" i="5"/>
  <c r="O10" i="5" s="1"/>
  <c r="N11" i="5"/>
  <c r="O11" i="5" s="1"/>
  <c r="N12" i="5"/>
  <c r="O12" i="5" s="1"/>
  <c r="N13" i="5"/>
  <c r="O13" i="5" s="1"/>
  <c r="N14" i="5"/>
  <c r="O14" i="5" s="1"/>
  <c r="N15" i="5"/>
  <c r="O15" i="5" s="1"/>
  <c r="N16" i="5"/>
  <c r="O16" i="5" s="1"/>
  <c r="N17" i="5"/>
  <c r="O17" i="5" s="1"/>
  <c r="N18" i="5"/>
  <c r="O18" i="5" s="1"/>
  <c r="N19" i="5"/>
  <c r="O19" i="5" s="1"/>
  <c r="N20" i="5"/>
  <c r="O20" i="5" s="1"/>
  <c r="N21" i="5"/>
  <c r="O21" i="5" s="1"/>
  <c r="N22" i="5"/>
  <c r="O22" i="5" s="1"/>
  <c r="N23" i="5"/>
  <c r="O23" i="5" s="1"/>
  <c r="N24" i="5"/>
  <c r="O24" i="5" s="1"/>
  <c r="N25" i="5"/>
  <c r="O25" i="5" s="1"/>
  <c r="N26" i="5"/>
  <c r="O26" i="5" s="1"/>
  <c r="N27" i="5"/>
  <c r="O27" i="5" s="1"/>
  <c r="N28" i="5"/>
  <c r="O28" i="5" s="1"/>
  <c r="N29" i="5"/>
  <c r="O29" i="5" s="1"/>
  <c r="N30" i="5"/>
  <c r="O30" i="5" s="1"/>
  <c r="N31" i="5"/>
  <c r="O31" i="5" s="1"/>
  <c r="N32" i="5"/>
  <c r="O32" i="5" s="1"/>
  <c r="N33" i="5"/>
  <c r="O33" i="5" s="1"/>
  <c r="N34" i="5"/>
  <c r="O34" i="5" s="1"/>
  <c r="N35" i="5"/>
  <c r="O35" i="5" s="1"/>
  <c r="N36" i="5"/>
  <c r="O36" i="5" s="1"/>
  <c r="N37" i="5"/>
  <c r="O37" i="5" s="1"/>
  <c r="N38" i="5"/>
  <c r="O38" i="5" s="1"/>
  <c r="N39" i="5"/>
  <c r="O39" i="5" s="1"/>
  <c r="N40" i="5"/>
  <c r="O40" i="5" s="1"/>
  <c r="N41" i="5"/>
  <c r="O41" i="5" s="1"/>
  <c r="N42" i="5"/>
  <c r="O42" i="5" s="1"/>
  <c r="N43" i="5"/>
  <c r="O43" i="5" s="1"/>
  <c r="N44" i="5"/>
  <c r="O44" i="5" s="1"/>
  <c r="N45" i="5"/>
  <c r="O45" i="5" s="1"/>
  <c r="N46" i="5"/>
  <c r="O46" i="5" s="1"/>
  <c r="N47" i="5"/>
  <c r="O47" i="5" s="1"/>
  <c r="N48" i="5"/>
  <c r="O48" i="5" s="1"/>
  <c r="N49" i="5"/>
  <c r="O49" i="5" s="1"/>
  <c r="N50" i="5"/>
  <c r="O50" i="5" s="1"/>
  <c r="N51" i="5"/>
  <c r="O51" i="5" s="1"/>
  <c r="N52" i="5"/>
  <c r="O52" i="5" s="1"/>
  <c r="N53" i="5"/>
  <c r="O53" i="5" s="1"/>
  <c r="N54" i="5"/>
  <c r="O54" i="5" s="1"/>
  <c r="N55" i="5"/>
  <c r="O55" i="5" s="1"/>
  <c r="N56" i="5"/>
  <c r="O56" i="5" s="1"/>
  <c r="N57" i="5"/>
  <c r="O57" i="5" s="1"/>
  <c r="N58" i="5"/>
  <c r="O58" i="5" s="1"/>
  <c r="N59" i="5"/>
  <c r="O59" i="5" s="1"/>
  <c r="N60" i="5"/>
  <c r="O60" i="5" s="1"/>
  <c r="N61" i="5"/>
  <c r="O61" i="5" s="1"/>
  <c r="N62" i="5"/>
  <c r="O62" i="5" s="1"/>
  <c r="N63" i="5"/>
  <c r="O63" i="5" s="1"/>
  <c r="N64" i="5"/>
  <c r="O64" i="5" s="1"/>
  <c r="N65" i="5"/>
  <c r="O65" i="5" s="1"/>
  <c r="N66" i="5"/>
  <c r="O66" i="5" s="1"/>
  <c r="N67" i="5"/>
  <c r="O67" i="5" s="1"/>
  <c r="N68" i="5"/>
  <c r="O68" i="5" s="1"/>
  <c r="N69" i="5"/>
  <c r="O69" i="5" s="1"/>
  <c r="N70" i="5"/>
  <c r="O70" i="5" s="1"/>
  <c r="N71" i="5"/>
  <c r="O71" i="5" s="1"/>
  <c r="N72" i="5"/>
  <c r="O72" i="5" s="1"/>
  <c r="N73" i="5"/>
  <c r="O73" i="5" s="1"/>
  <c r="N74" i="5"/>
  <c r="O74" i="5" s="1"/>
  <c r="N75" i="5"/>
  <c r="O75" i="5" s="1"/>
  <c r="N76" i="5"/>
  <c r="O76" i="5" s="1"/>
  <c r="N77" i="5"/>
  <c r="O77" i="5" s="1"/>
  <c r="N78" i="5"/>
  <c r="O78" i="5" s="1"/>
  <c r="N79" i="5"/>
  <c r="O79" i="5" s="1"/>
  <c r="N80" i="5"/>
  <c r="O80" i="5" s="1"/>
  <c r="N81" i="5"/>
  <c r="O81" i="5" s="1"/>
  <c r="N82" i="5"/>
  <c r="O82" i="5" s="1"/>
  <c r="N83" i="5"/>
  <c r="O83" i="5" s="1"/>
  <c r="N84" i="5"/>
  <c r="O84" i="5" s="1"/>
  <c r="N85" i="5"/>
  <c r="O85" i="5" s="1"/>
  <c r="N86" i="5"/>
  <c r="O86" i="5" s="1"/>
  <c r="N87" i="5"/>
  <c r="O87" i="5" s="1"/>
  <c r="N88" i="5"/>
  <c r="O88" i="5" s="1"/>
  <c r="N89" i="5"/>
  <c r="O89" i="5" s="1"/>
  <c r="N90" i="5"/>
  <c r="O90" i="5" s="1"/>
  <c r="N91" i="5"/>
  <c r="O91" i="5" s="1"/>
  <c r="N92" i="5"/>
  <c r="O92" i="5" s="1"/>
  <c r="N93" i="5"/>
  <c r="O93" i="5" s="1"/>
  <c r="N94" i="5"/>
  <c r="O94" i="5" s="1"/>
  <c r="N95" i="5"/>
  <c r="O95" i="5" s="1"/>
  <c r="N96" i="5"/>
  <c r="O96" i="5" s="1"/>
  <c r="N97" i="5"/>
  <c r="O97" i="5" s="1"/>
  <c r="N98" i="5"/>
  <c r="O98" i="5" s="1"/>
  <c r="N99" i="5"/>
  <c r="O99" i="5" s="1"/>
  <c r="N100" i="5"/>
  <c r="O100" i="5" s="1"/>
  <c r="N101" i="5"/>
  <c r="O101" i="5" s="1"/>
  <c r="N102" i="5"/>
  <c r="O102" i="5" s="1"/>
  <c r="N103" i="5"/>
  <c r="O103" i="5" s="1"/>
  <c r="N104" i="5"/>
  <c r="O104" i="5" s="1"/>
  <c r="N105" i="5"/>
  <c r="O105" i="5" s="1"/>
  <c r="N106" i="5"/>
  <c r="O106" i="5" s="1"/>
  <c r="N107" i="5"/>
  <c r="O107" i="5" s="1"/>
  <c r="N108" i="5"/>
  <c r="O108" i="5" s="1"/>
  <c r="N109" i="5"/>
  <c r="O109" i="5" s="1"/>
  <c r="N110" i="5"/>
  <c r="O110" i="5" s="1"/>
  <c r="N111" i="5"/>
  <c r="O111" i="5" s="1"/>
  <c r="N112" i="5"/>
  <c r="O112" i="5" s="1"/>
  <c r="N113" i="5"/>
  <c r="O113" i="5" s="1"/>
  <c r="N114" i="5"/>
  <c r="O114" i="5" s="1"/>
  <c r="N115" i="5"/>
  <c r="O115" i="5" s="1"/>
  <c r="N116" i="5"/>
  <c r="O116" i="5" s="1"/>
  <c r="N117" i="5"/>
  <c r="O117" i="5" s="1"/>
  <c r="N118" i="5"/>
  <c r="O118" i="5" s="1"/>
  <c r="N119" i="5"/>
  <c r="O119" i="5" s="1"/>
  <c r="N120" i="5"/>
  <c r="O120" i="5" s="1"/>
  <c r="N121" i="5"/>
  <c r="O121" i="5" s="1"/>
  <c r="N122" i="5"/>
  <c r="O122" i="5" s="1"/>
  <c r="N123" i="5"/>
  <c r="O123" i="5" s="1"/>
  <c r="N124" i="5"/>
  <c r="O124" i="5" s="1"/>
  <c r="N125" i="5"/>
  <c r="O125" i="5" s="1"/>
  <c r="N126" i="5"/>
  <c r="O126" i="5" s="1"/>
  <c r="N127" i="5"/>
  <c r="O127" i="5" s="1"/>
  <c r="N128" i="5"/>
  <c r="O128" i="5" s="1"/>
  <c r="N129" i="5"/>
  <c r="O129" i="5" s="1"/>
  <c r="N130" i="5"/>
  <c r="O130" i="5" s="1"/>
  <c r="N131" i="5"/>
  <c r="O131" i="5" s="1"/>
  <c r="N132" i="5"/>
  <c r="O132" i="5" s="1"/>
  <c r="N133" i="5"/>
  <c r="O133" i="5" s="1"/>
  <c r="N134" i="5"/>
  <c r="O134" i="5" s="1"/>
  <c r="N135" i="5"/>
  <c r="O135" i="5" s="1"/>
  <c r="N136" i="5"/>
  <c r="O136" i="5" s="1"/>
  <c r="N137" i="5"/>
  <c r="O137" i="5" s="1"/>
  <c r="N138" i="5"/>
  <c r="O138" i="5" s="1"/>
  <c r="N139" i="5"/>
  <c r="O139" i="5" s="1"/>
  <c r="N140" i="5"/>
  <c r="O140" i="5" s="1"/>
  <c r="N141" i="5"/>
  <c r="O141" i="5" s="1"/>
  <c r="N142" i="5"/>
  <c r="O142" i="5" s="1"/>
  <c r="N143" i="5"/>
  <c r="O143" i="5" s="1"/>
  <c r="N144" i="5"/>
  <c r="O144" i="5" s="1"/>
  <c r="N145" i="5"/>
  <c r="O145" i="5" s="1"/>
  <c r="N146" i="5"/>
  <c r="O146" i="5" s="1"/>
  <c r="N147" i="5"/>
  <c r="O147" i="5" s="1"/>
  <c r="N148" i="5"/>
  <c r="O148" i="5" s="1"/>
  <c r="N149" i="5"/>
  <c r="O149" i="5" s="1"/>
  <c r="N150" i="5"/>
  <c r="O150" i="5"/>
  <c r="N151" i="5"/>
  <c r="O151" i="5" s="1"/>
  <c r="N152" i="5"/>
  <c r="O152" i="5" s="1"/>
  <c r="N153" i="5"/>
  <c r="O153" i="5" s="1"/>
  <c r="N154" i="5"/>
  <c r="O154" i="5" s="1"/>
  <c r="N155" i="5"/>
  <c r="O155" i="5" s="1"/>
  <c r="N156" i="5"/>
  <c r="O156" i="5" s="1"/>
  <c r="N157" i="5"/>
  <c r="O157" i="5" s="1"/>
  <c r="N158" i="5"/>
  <c r="O158" i="5"/>
  <c r="N159" i="5"/>
  <c r="O159" i="5" s="1"/>
  <c r="N160" i="5"/>
  <c r="O160" i="5" s="1"/>
  <c r="N161" i="5"/>
  <c r="O161" i="5" s="1"/>
  <c r="N162" i="5"/>
  <c r="O162" i="5" s="1"/>
  <c r="N163" i="5"/>
  <c r="O163" i="5" s="1"/>
  <c r="N164" i="5"/>
  <c r="O164" i="5" s="1"/>
  <c r="N165" i="5"/>
  <c r="O165" i="5" s="1"/>
  <c r="N166" i="5"/>
  <c r="O166" i="5" s="1"/>
  <c r="N167" i="5"/>
  <c r="O167" i="5" s="1"/>
  <c r="N168" i="5"/>
  <c r="O168" i="5" s="1"/>
  <c r="N169" i="5"/>
  <c r="O169" i="5" s="1"/>
  <c r="N170" i="5"/>
  <c r="O170" i="5" s="1"/>
  <c r="N171" i="5"/>
  <c r="O171" i="5" s="1"/>
  <c r="N172" i="5"/>
  <c r="O172" i="5" s="1"/>
  <c r="N173" i="5"/>
  <c r="O173" i="5" s="1"/>
  <c r="N174" i="5"/>
  <c r="O174" i="5" s="1"/>
  <c r="N175" i="5"/>
  <c r="O175" i="5" s="1"/>
  <c r="N176" i="5"/>
  <c r="O176" i="5" s="1"/>
  <c r="N177" i="5"/>
  <c r="O177" i="5" s="1"/>
  <c r="N178" i="5"/>
  <c r="O178" i="5" s="1"/>
  <c r="N179" i="5"/>
  <c r="O179" i="5" s="1"/>
  <c r="N180" i="5"/>
  <c r="O180" i="5" s="1"/>
  <c r="N181" i="5"/>
  <c r="O181" i="5" s="1"/>
  <c r="N182" i="5"/>
  <c r="O182" i="5" s="1"/>
  <c r="N183" i="5"/>
  <c r="O183" i="5" s="1"/>
  <c r="N184" i="5"/>
  <c r="O184" i="5" s="1"/>
  <c r="N185" i="5"/>
  <c r="O185" i="5" s="1"/>
  <c r="N186" i="5"/>
  <c r="O186" i="5" s="1"/>
  <c r="N187" i="5"/>
  <c r="O187" i="5" s="1"/>
  <c r="N188" i="5"/>
  <c r="O188" i="5" s="1"/>
  <c r="N189" i="5"/>
  <c r="O189" i="5" s="1"/>
  <c r="N190" i="5"/>
  <c r="O190" i="5" s="1"/>
  <c r="N191" i="5"/>
  <c r="O191" i="5" s="1"/>
  <c r="N192" i="5"/>
  <c r="O192" i="5" s="1"/>
  <c r="N193" i="5"/>
  <c r="O193" i="5" s="1"/>
  <c r="N194" i="5"/>
  <c r="O194" i="5" s="1"/>
  <c r="N195" i="5"/>
  <c r="O195" i="5" s="1"/>
  <c r="N196" i="5"/>
  <c r="O196" i="5" s="1"/>
  <c r="N197" i="5"/>
  <c r="O197" i="5" s="1"/>
  <c r="N198" i="5"/>
  <c r="O198" i="5" s="1"/>
  <c r="N199" i="5"/>
  <c r="O199" i="5" s="1"/>
  <c r="N200" i="5"/>
  <c r="O200" i="5" s="1"/>
  <c r="N201" i="5"/>
  <c r="O201" i="5" s="1"/>
  <c r="N202" i="5"/>
  <c r="O202" i="5" s="1"/>
  <c r="N203" i="5"/>
  <c r="O203" i="5" s="1"/>
  <c r="N204" i="5"/>
  <c r="O204" i="5" s="1"/>
  <c r="N205" i="5"/>
  <c r="O205" i="5" s="1"/>
  <c r="N206" i="5"/>
  <c r="O206" i="5" s="1"/>
  <c r="N207" i="5"/>
  <c r="O207" i="5" s="1"/>
  <c r="N208" i="5"/>
  <c r="O208" i="5" s="1"/>
  <c r="N209" i="5"/>
  <c r="O209" i="5" s="1"/>
  <c r="N210" i="5"/>
  <c r="O210" i="5" s="1"/>
  <c r="N211" i="5"/>
  <c r="O211" i="5" s="1"/>
  <c r="N212" i="5"/>
  <c r="O212" i="5" s="1"/>
  <c r="N213" i="5"/>
  <c r="O213" i="5" s="1"/>
  <c r="N214" i="5"/>
  <c r="O214" i="5" s="1"/>
  <c r="N215" i="5"/>
  <c r="O215" i="5" s="1"/>
  <c r="N216" i="5"/>
  <c r="O216" i="5" s="1"/>
  <c r="N217" i="5"/>
  <c r="O217" i="5" s="1"/>
  <c r="N218" i="5"/>
  <c r="O218" i="5" s="1"/>
  <c r="N219" i="5"/>
  <c r="O219" i="5" s="1"/>
  <c r="N220" i="5"/>
  <c r="O220" i="5" s="1"/>
  <c r="N221" i="5"/>
  <c r="O221" i="5" s="1"/>
  <c r="N222" i="5"/>
  <c r="O222" i="5" s="1"/>
  <c r="N223" i="5"/>
  <c r="O223" i="5" s="1"/>
  <c r="N224" i="5"/>
  <c r="O224" i="5" s="1"/>
  <c r="N225" i="5"/>
  <c r="O225" i="5" s="1"/>
  <c r="N226" i="5"/>
  <c r="O226" i="5" s="1"/>
  <c r="N227" i="5"/>
  <c r="O227" i="5" s="1"/>
  <c r="N228" i="5"/>
  <c r="O228" i="5" s="1"/>
  <c r="N229" i="5"/>
  <c r="O229" i="5" s="1"/>
  <c r="N230" i="5"/>
  <c r="O230" i="5" s="1"/>
  <c r="N231" i="5"/>
  <c r="O231" i="5" s="1"/>
  <c r="N232" i="5"/>
  <c r="O232" i="5" s="1"/>
  <c r="N233" i="5"/>
  <c r="O233" i="5" s="1"/>
  <c r="N234" i="5"/>
  <c r="O234" i="5" s="1"/>
  <c r="N235" i="5"/>
  <c r="O235" i="5" s="1"/>
  <c r="N236" i="5"/>
  <c r="O236" i="5" s="1"/>
  <c r="N237" i="5"/>
  <c r="O237" i="5" s="1"/>
  <c r="N238" i="5"/>
  <c r="O238" i="5" s="1"/>
  <c r="N239" i="5"/>
  <c r="O239" i="5" s="1"/>
  <c r="N240" i="5"/>
  <c r="O240" i="5" s="1"/>
  <c r="N241" i="5"/>
  <c r="O241" i="5" s="1"/>
  <c r="N242" i="5"/>
  <c r="O242" i="5" s="1"/>
  <c r="N243" i="5"/>
  <c r="O243" i="5" s="1"/>
  <c r="N244" i="5"/>
  <c r="O244" i="5" s="1"/>
  <c r="N245" i="5"/>
  <c r="O245" i="5" s="1"/>
  <c r="N246" i="5"/>
  <c r="O246" i="5" s="1"/>
  <c r="N247" i="5"/>
  <c r="O247" i="5" s="1"/>
  <c r="N248" i="5"/>
  <c r="O248" i="5" s="1"/>
  <c r="N249" i="5"/>
  <c r="O249" i="5" s="1"/>
  <c r="N250" i="5"/>
  <c r="O250" i="5" s="1"/>
  <c r="N251" i="5"/>
  <c r="O251" i="5" s="1"/>
  <c r="N252" i="5"/>
  <c r="O252" i="5" s="1"/>
  <c r="N253" i="5"/>
  <c r="O253" i="5" s="1"/>
  <c r="N254" i="5"/>
  <c r="O254" i="5" s="1"/>
  <c r="N255" i="5"/>
  <c r="O255" i="5" s="1"/>
  <c r="N256" i="5"/>
  <c r="O256" i="5" s="1"/>
  <c r="N257" i="5"/>
  <c r="O257" i="5" s="1"/>
  <c r="N258" i="5"/>
  <c r="O258" i="5" s="1"/>
  <c r="N259" i="5"/>
  <c r="O259" i="5" s="1"/>
  <c r="N260" i="5"/>
  <c r="O260" i="5" s="1"/>
  <c r="N261" i="5"/>
  <c r="O261" i="5" s="1"/>
  <c r="N262" i="5"/>
  <c r="O262" i="5" s="1"/>
  <c r="N263" i="5"/>
  <c r="O263" i="5" s="1"/>
  <c r="N264" i="5"/>
  <c r="O264" i="5" s="1"/>
  <c r="N265" i="5"/>
  <c r="O265" i="5" s="1"/>
  <c r="N266" i="5"/>
  <c r="O266" i="5" s="1"/>
  <c r="N267" i="5"/>
  <c r="O267" i="5" s="1"/>
  <c r="N268" i="5"/>
  <c r="O268" i="5" s="1"/>
  <c r="N269" i="5"/>
  <c r="O269" i="5" s="1"/>
  <c r="N270" i="5"/>
  <c r="O270" i="5" s="1"/>
  <c r="N271" i="5"/>
  <c r="O271" i="5" s="1"/>
  <c r="N272" i="5"/>
  <c r="O272" i="5" s="1"/>
  <c r="N273" i="5"/>
  <c r="O273" i="5" s="1"/>
  <c r="N274" i="5"/>
  <c r="O274" i="5" s="1"/>
  <c r="N275" i="5"/>
  <c r="O275" i="5" s="1"/>
  <c r="N276" i="5"/>
  <c r="O276" i="5" s="1"/>
  <c r="N277" i="5"/>
  <c r="O277" i="5" s="1"/>
  <c r="N278" i="5"/>
  <c r="O278" i="5" s="1"/>
  <c r="N279" i="5"/>
  <c r="O279" i="5" s="1"/>
  <c r="N280" i="5"/>
  <c r="O280" i="5" s="1"/>
  <c r="N281" i="5"/>
  <c r="O281" i="5" s="1"/>
  <c r="N282" i="5"/>
  <c r="O282" i="5" s="1"/>
  <c r="N283" i="5"/>
  <c r="O283" i="5" s="1"/>
  <c r="N284" i="5"/>
  <c r="O284" i="5" s="1"/>
  <c r="N285" i="5"/>
  <c r="O285" i="5" s="1"/>
  <c r="N286" i="5"/>
  <c r="O286" i="5" s="1"/>
  <c r="N287" i="5"/>
  <c r="O287" i="5" s="1"/>
  <c r="N288" i="5"/>
  <c r="O288" i="5" s="1"/>
  <c r="N289" i="5"/>
  <c r="O289" i="5" s="1"/>
  <c r="N290" i="5"/>
  <c r="O290" i="5" s="1"/>
  <c r="N291" i="5"/>
  <c r="O291" i="5" s="1"/>
  <c r="N292" i="5"/>
  <c r="O292" i="5" s="1"/>
  <c r="N293" i="5"/>
  <c r="O293" i="5" s="1"/>
  <c r="N2" i="5"/>
  <c r="O2" i="5" s="1"/>
  <c r="M293" i="5"/>
  <c r="M292" i="5"/>
  <c r="M291" i="5"/>
  <c r="M290" i="5"/>
  <c r="M289" i="5"/>
  <c r="M288" i="5"/>
  <c r="M287" i="5"/>
  <c r="M286" i="5"/>
  <c r="M285" i="5"/>
  <c r="M284" i="5"/>
  <c r="M283" i="5"/>
  <c r="M282" i="5"/>
  <c r="M281" i="5"/>
  <c r="M280" i="5"/>
  <c r="M279" i="5"/>
  <c r="M278" i="5"/>
  <c r="M277" i="5"/>
  <c r="M276" i="5"/>
  <c r="M275" i="5"/>
  <c r="M274" i="5"/>
  <c r="M273" i="5"/>
  <c r="M272" i="5"/>
  <c r="M271" i="5"/>
  <c r="M270" i="5"/>
  <c r="M269" i="5"/>
  <c r="M268" i="5"/>
  <c r="M267" i="5"/>
  <c r="M266" i="5"/>
  <c r="M265" i="5"/>
  <c r="M264" i="5"/>
  <c r="M263" i="5"/>
  <c r="M262" i="5"/>
  <c r="M261" i="5"/>
  <c r="M260" i="5"/>
  <c r="M259" i="5"/>
  <c r="M258" i="5"/>
  <c r="M257" i="5"/>
  <c r="M256" i="5"/>
  <c r="M255" i="5"/>
  <c r="M254" i="5"/>
  <c r="M253" i="5"/>
  <c r="M252" i="5"/>
  <c r="M251" i="5"/>
  <c r="M250" i="5"/>
  <c r="M249" i="5"/>
  <c r="M248" i="5"/>
  <c r="M247" i="5"/>
  <c r="M246" i="5"/>
  <c r="M245" i="5"/>
  <c r="M244" i="5"/>
  <c r="M243" i="5"/>
  <c r="M242" i="5"/>
  <c r="M241" i="5"/>
  <c r="M240" i="5"/>
  <c r="M239" i="5"/>
  <c r="M238" i="5"/>
  <c r="M237" i="5"/>
  <c r="M236" i="5"/>
  <c r="M235" i="5"/>
  <c r="M234" i="5"/>
  <c r="M233" i="5"/>
  <c r="M232" i="5"/>
  <c r="M231" i="5"/>
  <c r="M230" i="5"/>
  <c r="M229" i="5"/>
  <c r="M228" i="5"/>
  <c r="M227" i="5"/>
  <c r="M226" i="5"/>
  <c r="M225" i="5"/>
  <c r="M224" i="5"/>
  <c r="M223" i="5"/>
  <c r="M222" i="5"/>
  <c r="M221" i="5"/>
  <c r="M220" i="5"/>
  <c r="M219" i="5"/>
  <c r="M218" i="5"/>
  <c r="M217" i="5"/>
  <c r="M216" i="5"/>
  <c r="M215" i="5"/>
  <c r="M214" i="5"/>
  <c r="M213" i="5"/>
  <c r="M212" i="5"/>
  <c r="M211" i="5"/>
  <c r="M210" i="5"/>
  <c r="M209" i="5"/>
  <c r="M208" i="5"/>
  <c r="M207" i="5"/>
  <c r="M206" i="5"/>
  <c r="M205" i="5"/>
  <c r="M204" i="5"/>
  <c r="M203" i="5"/>
  <c r="M202" i="5"/>
  <c r="M201" i="5"/>
  <c r="M200" i="5"/>
  <c r="M199" i="5"/>
  <c r="M198" i="5"/>
  <c r="M197" i="5"/>
  <c r="M196" i="5"/>
  <c r="M195" i="5"/>
  <c r="M194" i="5"/>
  <c r="M193" i="5"/>
  <c r="M192" i="5"/>
  <c r="M191" i="5"/>
  <c r="M190" i="5"/>
  <c r="M189" i="5"/>
  <c r="M188" i="5"/>
  <c r="M187" i="5"/>
  <c r="M186" i="5"/>
  <c r="M185" i="5"/>
  <c r="M184" i="5"/>
  <c r="M183" i="5"/>
  <c r="M182" i="5"/>
  <c r="M181" i="5"/>
  <c r="M180" i="5"/>
  <c r="M179" i="5"/>
  <c r="M178" i="5"/>
  <c r="M177" i="5"/>
  <c r="M176" i="5"/>
  <c r="M175" i="5"/>
  <c r="M174" i="5"/>
  <c r="M173" i="5"/>
  <c r="M172" i="5"/>
  <c r="M171" i="5"/>
  <c r="M170" i="5"/>
  <c r="M169" i="5"/>
  <c r="M168" i="5"/>
  <c r="M167" i="5"/>
  <c r="M166" i="5"/>
  <c r="M165" i="5"/>
  <c r="M164" i="5"/>
  <c r="M163" i="5"/>
  <c r="M162" i="5"/>
  <c r="M161" i="5"/>
  <c r="M160" i="5"/>
  <c r="M159" i="5"/>
  <c r="M158" i="5"/>
  <c r="M157" i="5"/>
  <c r="M156" i="5"/>
  <c r="M155" i="5"/>
  <c r="M154" i="5"/>
  <c r="M153" i="5"/>
  <c r="M152" i="5"/>
  <c r="M151" i="5"/>
  <c r="M150" i="5"/>
  <c r="M149" i="5"/>
  <c r="M148" i="5"/>
  <c r="M147" i="5"/>
  <c r="M146" i="5"/>
  <c r="M145" i="5"/>
  <c r="M144" i="5"/>
  <c r="M143" i="5"/>
  <c r="M142" i="5"/>
  <c r="M141" i="5"/>
  <c r="M140" i="5"/>
  <c r="M139" i="5"/>
  <c r="M138" i="5"/>
  <c r="M137" i="5"/>
  <c r="M136" i="5"/>
  <c r="M135" i="5"/>
  <c r="M134" i="5"/>
  <c r="M133" i="5"/>
  <c r="M132" i="5"/>
  <c r="M131" i="5"/>
  <c r="M130" i="5"/>
  <c r="M129" i="5"/>
  <c r="M128" i="5"/>
  <c r="M127" i="5"/>
  <c r="M126" i="5"/>
  <c r="M125" i="5"/>
  <c r="M124" i="5"/>
  <c r="M123" i="5"/>
  <c r="M122" i="5"/>
  <c r="M121" i="5"/>
  <c r="M120" i="5"/>
  <c r="M119" i="5"/>
  <c r="M118" i="5"/>
  <c r="M117" i="5"/>
  <c r="M116" i="5"/>
  <c r="M115" i="5"/>
  <c r="M114" i="5"/>
  <c r="M113" i="5"/>
  <c r="M112" i="5"/>
  <c r="M111" i="5"/>
  <c r="M110" i="5"/>
  <c r="M109" i="5"/>
  <c r="M108" i="5"/>
  <c r="M107" i="5"/>
  <c r="M106" i="5"/>
  <c r="M105" i="5"/>
  <c r="M104" i="5"/>
  <c r="M103" i="5"/>
  <c r="M102" i="5"/>
  <c r="M101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M2" i="5"/>
  <c r="D52" i="4"/>
  <c r="D51" i="4"/>
  <c r="D50" i="4"/>
  <c r="D49" i="4"/>
  <c r="D48" i="4"/>
  <c r="D47" i="4"/>
  <c r="D46" i="4"/>
  <c r="D45" i="4"/>
  <c r="D44" i="4"/>
  <c r="D43" i="4"/>
  <c r="D42" i="4"/>
  <c r="D41" i="4"/>
</calcChain>
</file>

<file path=xl/sharedStrings.xml><?xml version="1.0" encoding="utf-8"?>
<sst xmlns="http://schemas.openxmlformats.org/spreadsheetml/2006/main" count="9385" uniqueCount="789">
  <si>
    <t>Account</t>
  </si>
  <si>
    <t>Cash in Bank</t>
  </si>
  <si>
    <t>Certificates of Deposit</t>
  </si>
  <si>
    <t>Securities: Less than 90 Days</t>
  </si>
  <si>
    <t>Securities: Trading</t>
  </si>
  <si>
    <t>Securities: AFS</t>
  </si>
  <si>
    <t>Securities: HTM</t>
  </si>
  <si>
    <t>Investment in Unused Land</t>
  </si>
  <si>
    <t>Accounts Receivable: Trade</t>
  </si>
  <si>
    <t>Allowance for Doubtful Acct</t>
  </si>
  <si>
    <t>Accrued Interest Receivable</t>
  </si>
  <si>
    <t>Unbilled Revenue</t>
  </si>
  <si>
    <t>Subscriptions Receivable</t>
  </si>
  <si>
    <t>Other Receivables</t>
  </si>
  <si>
    <t>Due from Shareholder</t>
  </si>
  <si>
    <t>Employee Loans</t>
  </si>
  <si>
    <t>Interco Receivable</t>
  </si>
  <si>
    <t>Inventory - Finished Goods</t>
  </si>
  <si>
    <t>Inventory - Raw Materials</t>
  </si>
  <si>
    <t>WIP/CIP</t>
  </si>
  <si>
    <t>Notes Receivable - Current</t>
  </si>
  <si>
    <t>Def. Tax Assets: Current</t>
  </si>
  <si>
    <t>Autos &amp; Trucks</t>
  </si>
  <si>
    <t>Furn &amp; Fixtures</t>
  </si>
  <si>
    <t>Equipment</t>
  </si>
  <si>
    <t>Computers</t>
  </si>
  <si>
    <t>Leasehold Improvements</t>
  </si>
  <si>
    <t>Buildings</t>
  </si>
  <si>
    <t>Computer Software</t>
  </si>
  <si>
    <t>Goodwill</t>
  </si>
  <si>
    <t>Patents</t>
  </si>
  <si>
    <t>Trademarks</t>
  </si>
  <si>
    <t>Organizational Costs</t>
  </si>
  <si>
    <t>Land</t>
  </si>
  <si>
    <t>Notes Receivable - Noncurrent</t>
  </si>
  <si>
    <t>Deposits: Rent</t>
  </si>
  <si>
    <t>Deposits: Other</t>
  </si>
  <si>
    <t>Deferred Expenses</t>
  </si>
  <si>
    <t>Def. Tax Assets: Non-Current</t>
  </si>
  <si>
    <t>Accum. Depr. Autos &amp; Trucks</t>
  </si>
  <si>
    <t>Accum. Depr. Furniture &amp; Fix</t>
  </si>
  <si>
    <t>Accum. Depr. Equipment</t>
  </si>
  <si>
    <t>Accum. Depr. Computers</t>
  </si>
  <si>
    <t>Accum. Depr. Improvement</t>
  </si>
  <si>
    <t>Accum. Depr. Perm/Lease Improv</t>
  </si>
  <si>
    <t>Accum. Amort. Land Impr.</t>
  </si>
  <si>
    <t>Accum. Amort. Software</t>
  </si>
  <si>
    <t>Accum. Amort. Goodwill</t>
  </si>
  <si>
    <t>Accum. Amort. Patents</t>
  </si>
  <si>
    <t>Accum. Amort. Trademarks</t>
  </si>
  <si>
    <t>Accum. Amort. Org. Costs</t>
  </si>
  <si>
    <t>Accum. Amort. Securities</t>
  </si>
  <si>
    <t>Accounts Payable: Trade</t>
  </si>
  <si>
    <t>A/P Credit Card</t>
  </si>
  <si>
    <t>Accrued Interest Payable</t>
  </si>
  <si>
    <t>Rents Due</t>
  </si>
  <si>
    <t>Customer Deposits</t>
  </si>
  <si>
    <t>Accrued Expenses</t>
  </si>
  <si>
    <t>Dividends Payable</t>
  </si>
  <si>
    <t>Unearned Revenue</t>
  </si>
  <si>
    <t>Other Liabilities</t>
  </si>
  <si>
    <t>Due to Shareholder</t>
  </si>
  <si>
    <t>Due to Employee</t>
  </si>
  <si>
    <t>401(K) Deductions Payable</t>
  </si>
  <si>
    <t>Section 125 Deductions Payable</t>
  </si>
  <si>
    <t>401(K) Company Match Payable</t>
  </si>
  <si>
    <t>Interco Payable</t>
  </si>
  <si>
    <t>Wages Payable</t>
  </si>
  <si>
    <t>Payroll Taxes Payable</t>
  </si>
  <si>
    <t>Federal W/H Payable</t>
  </si>
  <si>
    <t>State W/H Payable</t>
  </si>
  <si>
    <t>Employee/er FICA Payable</t>
  </si>
  <si>
    <t>Employer FUTA Tax Payable</t>
  </si>
  <si>
    <t>Employer SUTA Tax Payable</t>
  </si>
  <si>
    <t>Accrued Pension Cost/Profit Sh.</t>
  </si>
  <si>
    <t>Real Estate Taxes Payable</t>
  </si>
  <si>
    <t>Sales Tax Payable</t>
  </si>
  <si>
    <t>Federal Income Tax Payable</t>
  </si>
  <si>
    <t>State Income Tax Payable</t>
  </si>
  <si>
    <t>Def. Tax Liabilities: Current</t>
  </si>
  <si>
    <t>Line of Credit</t>
  </si>
  <si>
    <t>Bank Overdraft</t>
  </si>
  <si>
    <t>Notes Payable - Current</t>
  </si>
  <si>
    <t>Capital Lease - Current</t>
  </si>
  <si>
    <t>Current Portion of LTD</t>
  </si>
  <si>
    <t>Notes Payable - Noncurrent</t>
  </si>
  <si>
    <t>Notes Payable - NC (contra)</t>
  </si>
  <si>
    <t>Capital Lease - Noncurrent</t>
  </si>
  <si>
    <t>Def. Tax Liabilities: Non-Current</t>
  </si>
  <si>
    <t>Common Stock</t>
  </si>
  <si>
    <t>Preferred Stock</t>
  </si>
  <si>
    <t>Additional Paid-In Capital</t>
  </si>
  <si>
    <t>Treasury Stock</t>
  </si>
  <si>
    <t>Retained Earnings (Deficit)</t>
  </si>
  <si>
    <t>Sales</t>
  </si>
  <si>
    <t>Client Reimbursement Fees</t>
  </si>
  <si>
    <t>Service Charge Fees</t>
  </si>
  <si>
    <t>Sales Discounts</t>
  </si>
  <si>
    <t>Regular Markdowns</t>
  </si>
  <si>
    <t>Promotional Markdowns</t>
  </si>
  <si>
    <t>Employee Discounts</t>
  </si>
  <si>
    <t>Stock Loss Reserve</t>
  </si>
  <si>
    <t>Inventory Adjustments</t>
  </si>
  <si>
    <t>Permanent Markdowns</t>
  </si>
  <si>
    <t>Sales Returns &amp; Allowances</t>
  </si>
  <si>
    <t>Purchases</t>
  </si>
  <si>
    <t>Purchase Returns</t>
  </si>
  <si>
    <t>Purchase Discounts</t>
  </si>
  <si>
    <t>Freight-In &amp; Transportation</t>
  </si>
  <si>
    <t>Duty &amp; Customs</t>
  </si>
  <si>
    <t>Warehouse Charges</t>
  </si>
  <si>
    <t>Inventory Variation</t>
  </si>
  <si>
    <t>Salaries &amp; Wages</t>
  </si>
  <si>
    <t>Commissions</t>
  </si>
  <si>
    <t>Vacation &amp; Holiday Pay</t>
  </si>
  <si>
    <t>Payroll Taxes - FICA</t>
  </si>
  <si>
    <t>Payroll Taxes - FUTA</t>
  </si>
  <si>
    <t>Payroll Taxes - SUTA</t>
  </si>
  <si>
    <t>401(k) Company Match</t>
  </si>
  <si>
    <t>Pension/Profit Sharing Expense</t>
  </si>
  <si>
    <t>Insurance - Health</t>
  </si>
  <si>
    <t>Insurance - Workers' Comp</t>
  </si>
  <si>
    <t>Engagement Expenses</t>
  </si>
  <si>
    <t>Other Benefits</t>
  </si>
  <si>
    <t>Relocation Expense</t>
  </si>
  <si>
    <t>Recruiting - Adm. Fees</t>
  </si>
  <si>
    <t>External Consulting</t>
  </si>
  <si>
    <t>Temporary Help</t>
  </si>
  <si>
    <t>Internal Consulting</t>
  </si>
  <si>
    <t>Rent - Building</t>
  </si>
  <si>
    <t>Lease - Operating</t>
  </si>
  <si>
    <t>Insurance - Liability</t>
  </si>
  <si>
    <t>Utilities</t>
  </si>
  <si>
    <t>Repairs &amp; Maintenance</t>
  </si>
  <si>
    <t>Real Estate Taxes</t>
  </si>
  <si>
    <t>Outside Services</t>
  </si>
  <si>
    <t>Telecom - Land</t>
  </si>
  <si>
    <t>Telecom - Mobile</t>
  </si>
  <si>
    <t>Telecom - Data</t>
  </si>
  <si>
    <t>Supplies - Office</t>
  </si>
  <si>
    <t>Rent - Equipment</t>
  </si>
  <si>
    <t>Employee Meals &amp; Outings</t>
  </si>
  <si>
    <t>Dues &amp; Subscriptions</t>
  </si>
  <si>
    <t>Online Subscriptions</t>
  </si>
  <si>
    <t>Postage &amp; Delivery</t>
  </si>
  <si>
    <t>Messenger</t>
  </si>
  <si>
    <t>Legal</t>
  </si>
  <si>
    <t>Accounting</t>
  </si>
  <si>
    <t>Franchise Taxes</t>
  </si>
  <si>
    <t>Licenses, Fees, Permits</t>
  </si>
  <si>
    <t>Bank Charges/Loan Fees</t>
  </si>
  <si>
    <t>Other Taxes</t>
  </si>
  <si>
    <t>Gifts</t>
  </si>
  <si>
    <t>Charitable Contributions</t>
  </si>
  <si>
    <t>Meals &amp; Entertainment</t>
  </si>
  <si>
    <t>Insurance - Life (Key Man)</t>
  </si>
  <si>
    <t>Political Contributions</t>
  </si>
  <si>
    <t>Penalties &amp; Fines</t>
  </si>
  <si>
    <t>Education &amp; Training</t>
  </si>
  <si>
    <t>Seminars</t>
  </si>
  <si>
    <t>Depr. Expense Autos &amp; Trucks</t>
  </si>
  <si>
    <t>Depr. Expense Furniture &amp; Fix</t>
  </si>
  <si>
    <t>Depr. Expense Equipment</t>
  </si>
  <si>
    <t>Depr. Expense Computers</t>
  </si>
  <si>
    <t>Depr. Expense Lease Improvement</t>
  </si>
  <si>
    <t>Depr. Expense Improvement</t>
  </si>
  <si>
    <t>Amort. Expense Software Costs</t>
  </si>
  <si>
    <t>Amort. Expense Org. Costs</t>
  </si>
  <si>
    <t>Amort. Expense Intangible</t>
  </si>
  <si>
    <t>Amort. Expense Securities</t>
  </si>
  <si>
    <t>Damaged Goods</t>
  </si>
  <si>
    <t>Collection Expense</t>
  </si>
  <si>
    <t>Bad Debt Expense</t>
  </si>
  <si>
    <t>Freight-Out</t>
  </si>
  <si>
    <t>Advertising</t>
  </si>
  <si>
    <t>Marketing</t>
  </si>
  <si>
    <t>Market Research</t>
  </si>
  <si>
    <t>Promotions</t>
  </si>
  <si>
    <t>Field Expense</t>
  </si>
  <si>
    <t>Other Income</t>
  </si>
  <si>
    <t>Equity in Subsidiary Earnings</t>
  </si>
  <si>
    <t>Interest Income</t>
  </si>
  <si>
    <t>Dividend Income</t>
  </si>
  <si>
    <t>Interest Expense</t>
  </si>
  <si>
    <t>Other Expense</t>
  </si>
  <si>
    <t>Income Tax Federal - Current</t>
  </si>
  <si>
    <t>Income Tax Federal - Deferred</t>
  </si>
  <si>
    <t>State Replacement Tax</t>
  </si>
  <si>
    <t>Local Replacement Tax</t>
  </si>
  <si>
    <t>Description</t>
  </si>
  <si>
    <t>Intacct Comparative COA</t>
  </si>
  <si>
    <t>C-Corp</t>
  </si>
  <si>
    <t>S-Corp</t>
  </si>
  <si>
    <t>LLC</t>
  </si>
  <si>
    <t>Partnership</t>
  </si>
  <si>
    <t>Accrued Dividends Receivable</t>
  </si>
  <si>
    <t>Inventory - Work-in-Process</t>
  </si>
  <si>
    <t>Common Stock - Voting</t>
  </si>
  <si>
    <t>Common Stock - Non-Voting</t>
  </si>
  <si>
    <t>Hardware Expense</t>
  </si>
  <si>
    <t>Software Expense</t>
  </si>
  <si>
    <t>Payroll Fees</t>
  </si>
  <si>
    <t>Contributions Receivable</t>
  </si>
  <si>
    <t>Due from Member</t>
  </si>
  <si>
    <t>Due to Member</t>
  </si>
  <si>
    <t>Guaranteed Payment</t>
  </si>
  <si>
    <t>Amort. Expense Land Improve</t>
  </si>
  <si>
    <t>Due from Partner</t>
  </si>
  <si>
    <t>Due to Partner</t>
  </si>
  <si>
    <t>N/A</t>
  </si>
  <si>
    <t>Statistical Accounts</t>
  </si>
  <si>
    <t>Unearned Compensation</t>
  </si>
  <si>
    <t>Donated Capital</t>
  </si>
  <si>
    <t>Member Contribution - Member 1</t>
  </si>
  <si>
    <t>Member Contribution - Member 2</t>
  </si>
  <si>
    <t>Treasury Units</t>
  </si>
  <si>
    <t>Member Equity (Deficit) - Member 1</t>
  </si>
  <si>
    <t>Member Equity (Deficit) - Member 2</t>
  </si>
  <si>
    <t>Distributions - Member 1</t>
  </si>
  <si>
    <t>Distributions - Member 2</t>
  </si>
  <si>
    <t>Partner Contribution - Partner 1</t>
  </si>
  <si>
    <t>Partner Contribution - Partner 2</t>
  </si>
  <si>
    <t>Partner Equity (Deficit) - Partner 1</t>
  </si>
  <si>
    <t>Partner Equity (Deficit) - Partner 2</t>
  </si>
  <si>
    <t>Draw - Partner 1</t>
  </si>
  <si>
    <t>Draw - Partner 2</t>
  </si>
  <si>
    <t>Unrealized Security Holding Gain (Loss)</t>
  </si>
  <si>
    <t>Unrealized Forex Translation Gain (Loss)</t>
  </si>
  <si>
    <t>Distributions - Stockholder 1</t>
  </si>
  <si>
    <t>Distributions - Stockholder 2</t>
  </si>
  <si>
    <t>Dividends - Common Stock</t>
  </si>
  <si>
    <t>Dividends - Preferred Stock</t>
  </si>
  <si>
    <t>Distributions Tax - Stockholder 1</t>
  </si>
  <si>
    <t>Distributions Tax - Stockholder 2</t>
  </si>
  <si>
    <t>Distributions Tax - Member 1</t>
  </si>
  <si>
    <t>Distributions Tax - Member 2</t>
  </si>
  <si>
    <t>Draw Tax - Partner 1</t>
  </si>
  <si>
    <t>Draw Tax - Partner 2</t>
  </si>
  <si>
    <t>Restricted Stock</t>
  </si>
  <si>
    <t>Stock Options</t>
  </si>
  <si>
    <t>Retained Earnings (Deficit) - Appropriated</t>
  </si>
  <si>
    <t>Retained Earnings (Deficit) - Unappropriated</t>
  </si>
  <si>
    <t>Stock Dividends - Common Stock</t>
  </si>
  <si>
    <t>Stock Dividends - Voting</t>
  </si>
  <si>
    <t>Stock Dividends - Non-Voting</t>
  </si>
  <si>
    <t>Unit Dividends - Member 1</t>
  </si>
  <si>
    <t>Unit Dividends - Member 2</t>
  </si>
  <si>
    <t>Unit Dividends - Partner 1</t>
  </si>
  <si>
    <t>Unit Dividends - Partner 2</t>
  </si>
  <si>
    <t>Prior Period Adjustment</t>
  </si>
  <si>
    <t>Donated Capital - Member 1</t>
  </si>
  <si>
    <t>Donated Capital - Partner 1</t>
  </si>
  <si>
    <t>Donated Capital - Member 2</t>
  </si>
  <si>
    <t>Donated Capital - Partner 2</t>
  </si>
  <si>
    <t>Prior Period Adjustment - Member 2</t>
  </si>
  <si>
    <t>Prior Period Adjustment - Member 1</t>
  </si>
  <si>
    <t>Prior Period Adjustment - Partner 2</t>
  </si>
  <si>
    <t>Prior Period Adjustment - Partner 1</t>
  </si>
  <si>
    <t>Common Stock - Subscription</t>
  </si>
  <si>
    <t>Common Stock Voting - Subscription</t>
  </si>
  <si>
    <t>Preferred Stock - Subscription</t>
  </si>
  <si>
    <t>Common Stock Non-Voting - Subscription</t>
  </si>
  <si>
    <t>Prepaid Expense - Trade</t>
  </si>
  <si>
    <t>Prepaid Expense - Rent</t>
  </si>
  <si>
    <t>Prepaid Expense - Insurance</t>
  </si>
  <si>
    <t>Computer Software - Internally Developed</t>
  </si>
  <si>
    <t>Workers' Comp Payable</t>
  </si>
  <si>
    <t>Accrued Product Warranty</t>
  </si>
  <si>
    <t>Other Direct Costs</t>
  </si>
  <si>
    <t>Other Compensation</t>
  </si>
  <si>
    <t>Purchase Returns &amp; Allowances</t>
  </si>
  <si>
    <t>Transaction Fees</t>
  </si>
  <si>
    <t>Public Relations</t>
  </si>
  <si>
    <t>Sales Travel - Airline, Rail</t>
  </si>
  <si>
    <t>Sales Travel - Rental Car</t>
  </si>
  <si>
    <t>Sales Travel - Parking &amp; Tolls</t>
  </si>
  <si>
    <t>Sales Travel - Ground Transportation</t>
  </si>
  <si>
    <t>Sales Travel - Business Auto Expense</t>
  </si>
  <si>
    <t>Sales Travel - Per Diem Expense</t>
  </si>
  <si>
    <t>Sales Travel - Lodging</t>
  </si>
  <si>
    <t>Software Development Costs</t>
  </si>
  <si>
    <t>Product Development Costs</t>
  </si>
  <si>
    <t>401(k) Admin Fees</t>
  </si>
  <si>
    <t>Warranty Expense</t>
  </si>
  <si>
    <t>Sales - Salaries &amp; Overheads</t>
  </si>
  <si>
    <t>Trade Shows</t>
  </si>
  <si>
    <t>Office Admin</t>
  </si>
  <si>
    <t>G &amp; A Travel - Airline, Rail</t>
  </si>
  <si>
    <t>G &amp; A Travel - Rental Car</t>
  </si>
  <si>
    <t>G &amp; A Travel - Parking &amp; Tolls</t>
  </si>
  <si>
    <t>G &amp; A Travel - Ground Transportation</t>
  </si>
  <si>
    <t>XXXX SALES &amp; MARKETING XXXX</t>
  </si>
  <si>
    <t>XXXX RESEARCH &amp; DEVELOPMENT XXXX</t>
  </si>
  <si>
    <t>XXXX SALES XXXX</t>
  </si>
  <si>
    <t>XXXX COGS XXXX</t>
  </si>
  <si>
    <t>XXXX COS XXXX</t>
  </si>
  <si>
    <t>XXXX GENERAL &amp; ADMINISTRATIVE XXXX</t>
  </si>
  <si>
    <t>XXXX EXTRAORDINARY ITEMS XXXX</t>
  </si>
  <si>
    <t>XXXX DISC OPERATIONS XXXX</t>
  </si>
  <si>
    <t>XXXX STATISTICAL ACCTS XXXX</t>
  </si>
  <si>
    <t>XXXX SCRATCH XXXX</t>
  </si>
  <si>
    <t>XXXX BANKING &amp; CREDIT XXXX</t>
  </si>
  <si>
    <t>XXXX INCOME &amp; TRADE XXXX</t>
  </si>
  <si>
    <t xml:space="preserve">XXXX INVENTORY &amp; PURCHASING XXXX </t>
  </si>
  <si>
    <t xml:space="preserve">XXXX PRODUCTION &amp; SHIPPING XXXX </t>
  </si>
  <si>
    <t>XXXX FINANCIAL STATEMENT DETAIL XXXX</t>
  </si>
  <si>
    <t>XXXX HUMAN RESOURCES XXXX</t>
  </si>
  <si>
    <t>XXXX PERFORMANCE XXXX</t>
  </si>
  <si>
    <t>XXXX DEPARTMENTS XXXX</t>
  </si>
  <si>
    <t>XXXX BENCHMARKS XXXX</t>
  </si>
  <si>
    <t>XXXX CALENDAR XXXX</t>
  </si>
  <si>
    <t>XXXX OTHER REVENUE / EXPENSE XXXX</t>
  </si>
  <si>
    <t>XXXX INCOME TAX EXPENSE XXXX</t>
  </si>
  <si>
    <t>G &amp; A Travel - Business Auto Expense</t>
  </si>
  <si>
    <t>G &amp; A Travel - Per Diem Expense</t>
  </si>
  <si>
    <t>G &amp; A Travel - Lodging</t>
  </si>
  <si>
    <t>Undeposited Funds</t>
  </si>
  <si>
    <t>Account Classification</t>
  </si>
  <si>
    <t>BS Range: 15000 - 15999 | Securities: Trading</t>
  </si>
  <si>
    <t>BS Range: 19000 - 19999 | Inv in Unused Land</t>
  </si>
  <si>
    <t>BS Range: 20000 - 20199 | Trade Receivables</t>
  </si>
  <si>
    <t>BS Range: 20200 - 23999 | Other Receivables</t>
  </si>
  <si>
    <t>BS Range: 24000 - 24499 | Inventory: Finished Goods</t>
  </si>
  <si>
    <t>BS Range: 25000 - 25299 | Inventory: Raw Materials</t>
  </si>
  <si>
    <t>BS Range: 25300 - 25499 | WIP/CIP</t>
  </si>
  <si>
    <t>BS Range: 26000 - 26999 | Prepaid Trade</t>
  </si>
  <si>
    <t>BS Range: 27000 - 27999 | Notes Receivable - Current</t>
  </si>
  <si>
    <t>BS Range: 25500 - 25999 | Other Current Assets (1)</t>
  </si>
  <si>
    <t>BS Range: 30000 - 33999 | Fixed Assets</t>
  </si>
  <si>
    <t>BS Range: 34000 - 34999 | Intangible Assets</t>
  </si>
  <si>
    <t>BS Range: 35700 - 35999 | Land</t>
  </si>
  <si>
    <t>BS Range: 35500 - 35699 | Inv in Sub - Noncurrent</t>
  </si>
  <si>
    <t>BS Range: 35000 - 35199 | Securities: AFS - Noncurrent</t>
  </si>
  <si>
    <t>BS Range: 36000 - 36699 | Notes Receivable - Noncurrent</t>
  </si>
  <si>
    <t>BS Range: 37500 - 37599 | Def. Tax Assets - Noncurrent</t>
  </si>
  <si>
    <t>BS Range: 29000 - 29099 | Def. Tax Assets - Current</t>
  </si>
  <si>
    <t>BS Range: 28000 - 28999 | Other Current Assets (2)</t>
  </si>
  <si>
    <t>BS Range: 29100 - 29999 | Other Current Assets (3)</t>
  </si>
  <si>
    <t>BS Range: 37600 - 38999 | Other Noncurrent Assets (1)</t>
  </si>
  <si>
    <t>BS Range: 39800 - 40099 | Accumulated Amortization</t>
  </si>
  <si>
    <t>BS Range: 40100 - 49999 | Other Noncurrent Assets (2)</t>
  </si>
  <si>
    <t>BS Range: 50000 - 50399 | Trade Payables</t>
  </si>
  <si>
    <t>BS Range: 50400 - 50499 | Accrued Interest Payable</t>
  </si>
  <si>
    <t>BS Range: 50500 - 50599 | Dividends Payable</t>
  </si>
  <si>
    <t>BS Range: 53000 - 54999 | Accrued Payroll</t>
  </si>
  <si>
    <t>BS Range: 51000 - 52999 | Accrued Expenses</t>
  </si>
  <si>
    <t>BS Range: 55800 - 55999 | Pension Expense Payable</t>
  </si>
  <si>
    <t>BS Range: 56400 - 56499 | Accrued Income Taxes</t>
  </si>
  <si>
    <t>BS Range: 56500 - 56599 | Def. Tax Liability - Current</t>
  </si>
  <si>
    <t>BS Range: 56600 - 56999 | Line of Credit</t>
  </si>
  <si>
    <t>BS Range: 57000 - 57599 | Notes Payable - Current</t>
  </si>
  <si>
    <t>BS Range: 57600 - 57899 | Capital Lease - Current</t>
  </si>
  <si>
    <t>BS Range: 57900 - 57999 | Current Portion of LTD</t>
  </si>
  <si>
    <t>BS Range: 58200 - 58599 | Notes Payable - Noncurrent</t>
  </si>
  <si>
    <t>BS Range: 60000 - 61999 | Other Equity (1)</t>
  </si>
  <si>
    <t>BS Range: 62000 - 64999 | Contributed Capital</t>
  </si>
  <si>
    <t>BS Range: 65000 - 65999 | Donated Capital</t>
  </si>
  <si>
    <t>BS Range: 66000 - 66999 | Equity</t>
  </si>
  <si>
    <t>BS Range: 67000 - 68999 | Distributions of Equity</t>
  </si>
  <si>
    <t>BS Range: 69200 - 69299 | Unrealized Gain (Loss) on Forex Translation</t>
  </si>
  <si>
    <t>BS Range: 69300 - 69399 | Unearned Compensation</t>
  </si>
  <si>
    <t>BS Range: 69400 - 69499 | Treasury Units</t>
  </si>
  <si>
    <t>BS Range: 55000 - 55799 | Accrued Payroll Taxes</t>
  </si>
  <si>
    <t>BS Range: 59900 - 59994 | Def. Tax Liability - Noncurrent</t>
  </si>
  <si>
    <t>BS Range: 59995 - 59999 | Minority Interest</t>
  </si>
  <si>
    <t>BS Range: 58600 - 59899 | Capital Lease - Noncurrent</t>
  </si>
  <si>
    <t>Realized Securities Holding Gain (Loss)</t>
  </si>
  <si>
    <t>Unrealized Securities Holding Gain (Loss)</t>
  </si>
  <si>
    <t>IS Range: 71000 - 71099 | Client Reimbursement Fees</t>
  </si>
  <si>
    <t>IS Range: 72800 - 72899 | Sales Discounts</t>
  </si>
  <si>
    <t>IS Range: 72900 - 72999 | Sales Returns &amp; Allowances</t>
  </si>
  <si>
    <t>IS Range: 73000 - 73999 | Purchases</t>
  </si>
  <si>
    <t>IS Range: 72400 - 72799 | Sales Inventory Reserve Adj. &amp; Markdowns</t>
  </si>
  <si>
    <t>IS Range: 74500 - 74799 | Reserves &amp; Adjustments</t>
  </si>
  <si>
    <t>IS Range: 74800 - 75800 | Freight &amp; Other Direct Costs</t>
  </si>
  <si>
    <t>IS Range: 76000 - 79899 | Cost of Services (Service) / ODC (Goods)</t>
  </si>
  <si>
    <t>IS Range: 74000 - 74499 | Purchase Discounts &amp; Returns (1)</t>
  </si>
  <si>
    <t>IS Range: 79900 - 79999 | Purchase Discounts &amp; Returns (2)</t>
  </si>
  <si>
    <t>IS Range: 80000 - 90999 | G &amp; A Expense</t>
  </si>
  <si>
    <t>IS Range: 91000 - 92000 | Depreciation &amp; Amort Expense - Indirect</t>
  </si>
  <si>
    <t>IS Range: 75801 - 75899 | Depreciation &amp; Amort Expense - Direct</t>
  </si>
  <si>
    <t>IS Range: 92001 - 93999 | Other G &amp; A Expense (1)</t>
  </si>
  <si>
    <t>IS Range: 94000 - 96800 | Sales &amp; Marketing Expense</t>
  </si>
  <si>
    <t>IS Range: 96801 - 96999 | R &amp; D Expense</t>
  </si>
  <si>
    <t>IS Range: 97000 - 97199 | OR &amp; E: Other Income</t>
  </si>
  <si>
    <t>IS Range: 97200 - 97499 | OR &amp; E: Equity in Subsidiary Earnings</t>
  </si>
  <si>
    <t>IS Range: 97500 - 97599 | OR &amp; E: Interest Income</t>
  </si>
  <si>
    <t>IS Range: 97600 - 97699 | OR &amp; E: Dividend Income</t>
  </si>
  <si>
    <t>IS Range: 97800 - 97899 | OR &amp; E: Realized Securities Holding Gain (Loss)</t>
  </si>
  <si>
    <t>IS Range: 98200 - 98499 | OR &amp; E: Interest Expense</t>
  </si>
  <si>
    <t>IS Range: 98900 - 99649 | Income Tax Expense</t>
  </si>
  <si>
    <t>IS Range: 99650 - 99674 | Extraordinary Items</t>
  </si>
  <si>
    <t>IS Range: 99675 - 99689 | Changes in Accounting Principal</t>
  </si>
  <si>
    <t>IS Range: 99700 - 99998 | Statistical Accounts</t>
  </si>
  <si>
    <t>IS Range: 99999 - 99999 | Scratch</t>
  </si>
  <si>
    <t>BS Range: 39000 - 39799 | Accumulated Depreciation</t>
  </si>
  <si>
    <t>BS Range: 56000 - 56399 | Other Taxes Payable</t>
  </si>
  <si>
    <t>IS Range: 99690 - 99699 | Discontinued Operations</t>
  </si>
  <si>
    <t>BS Range: 36700 - 37499 | Deposits &amp; Deferred Expenses</t>
  </si>
  <si>
    <t>IS Range: 70000 - 70799 | Revenues</t>
  </si>
  <si>
    <t>IS Range: 75900 - 75999 | Inventory Variation</t>
  </si>
  <si>
    <t>IS Range: 98500 - 98899 | OR &amp; E: Other Expense</t>
  </si>
  <si>
    <t>Begin</t>
  </si>
  <si>
    <t>End</t>
  </si>
  <si>
    <t>Cash &amp; Cash Equivalents</t>
  </si>
  <si>
    <t>Securities: AFS (Current)</t>
  </si>
  <si>
    <t>Securities: HTM (Current)</t>
  </si>
  <si>
    <t>Inv in Unused Land</t>
  </si>
  <si>
    <t>Trade Receivables</t>
  </si>
  <si>
    <t>Inventory: Finished Goods</t>
  </si>
  <si>
    <t>Inventory: Raw Materials</t>
  </si>
  <si>
    <t>Other Current Assets (1)</t>
  </si>
  <si>
    <t>Prepaid Trade</t>
  </si>
  <si>
    <t>Other Current Assets (2)</t>
  </si>
  <si>
    <t>Def. Tax Assets - Current</t>
  </si>
  <si>
    <t>Other Current Assets (3)</t>
  </si>
  <si>
    <t>Fixed Assets</t>
  </si>
  <si>
    <t>Intangible Assets</t>
  </si>
  <si>
    <t>Securities: AFS - Noncurrent</t>
  </si>
  <si>
    <t>Securities: HTM - Noncurrent</t>
  </si>
  <si>
    <t>Inv in Sub - Noncurrent</t>
  </si>
  <si>
    <t>Deposits &amp; Deferred Expenses</t>
  </si>
  <si>
    <t>Def. Tax Assets - Noncurrent</t>
  </si>
  <si>
    <t>Other Noncurrent Assets (1)</t>
  </si>
  <si>
    <t>Accumulated Depreciation</t>
  </si>
  <si>
    <t>Accumulated Amortization</t>
  </si>
  <si>
    <t>Other Noncurrent Assets (2)</t>
  </si>
  <si>
    <t>Trade Payables</t>
  </si>
  <si>
    <t>Customer Deposits &amp; Unearned Revenue</t>
  </si>
  <si>
    <t>Accrued Payroll</t>
  </si>
  <si>
    <t>Accrued Payroll Taxes</t>
  </si>
  <si>
    <t>Pension Expense Payable</t>
  </si>
  <si>
    <t>Other Taxes Payable</t>
  </si>
  <si>
    <t>Accrued Income Taxes</t>
  </si>
  <si>
    <t>Def. Tax Liability - Current</t>
  </si>
  <si>
    <t>Due to Stakeholder</t>
  </si>
  <si>
    <t>Def. Tax Liability - Noncurrent</t>
  </si>
  <si>
    <t>Minority Interest</t>
  </si>
  <si>
    <t>Other Equity (1)</t>
  </si>
  <si>
    <t>Contributed Capital</t>
  </si>
  <si>
    <t>Equity</t>
  </si>
  <si>
    <t>Distributions of Equity</t>
  </si>
  <si>
    <t>Unrealized Gain (Loss) on Securities</t>
  </si>
  <si>
    <t>Unrealized Gain (Loss) on Forex Translation</t>
  </si>
  <si>
    <t>Other OCI</t>
  </si>
  <si>
    <t>Revenues</t>
  </si>
  <si>
    <t>Sales Markdowns</t>
  </si>
  <si>
    <t>Sales Inventory Reserve Adj. &amp; Markdowns</t>
  </si>
  <si>
    <t>Purchase Discounts &amp; Returns (1)</t>
  </si>
  <si>
    <t>Depreciation &amp; Amort Expense - Indirect</t>
  </si>
  <si>
    <t>Other G &amp; A Expense (1)</t>
  </si>
  <si>
    <t>Sales &amp; Marketing Expense</t>
  </si>
  <si>
    <t>R &amp; D Expense</t>
  </si>
  <si>
    <t>OR &amp; E: Other Income</t>
  </si>
  <si>
    <t>OR &amp; E: Equity in Subsidiary Earnings</t>
  </si>
  <si>
    <t>OR &amp; E: Interest Income</t>
  </si>
  <si>
    <t>OR &amp; E: Dividend Income</t>
  </si>
  <si>
    <t>OR &amp; E: Realized Securities Holding Gain (Loss)</t>
  </si>
  <si>
    <t>OR &amp; E: Unrealized Securities Holding Gain (Loss)</t>
  </si>
  <si>
    <t>OR &amp; E: Interest Expense</t>
  </si>
  <si>
    <t>OR &amp; E: Other Expense</t>
  </si>
  <si>
    <t>Income Tax Expense</t>
  </si>
  <si>
    <t>Extraordinary Items</t>
  </si>
  <si>
    <t>Changes in Accounting Principal</t>
  </si>
  <si>
    <t>Discontinued Operations</t>
  </si>
  <si>
    <t>Scratch</t>
  </si>
  <si>
    <t>Securities</t>
  </si>
  <si>
    <t>Building Property</t>
  </si>
  <si>
    <t>Current</t>
  </si>
  <si>
    <t>Noncurrent</t>
  </si>
  <si>
    <t>Account Class Name</t>
  </si>
  <si>
    <t xml:space="preserve"> -</t>
  </si>
  <si>
    <t>Asset Holding</t>
  </si>
  <si>
    <t>Asset Adjustments</t>
  </si>
  <si>
    <t>OCI</t>
  </si>
  <si>
    <t>Operational - Realized</t>
  </si>
  <si>
    <t>Operational - Unrealized</t>
  </si>
  <si>
    <t>Nonoperational - Realized</t>
  </si>
  <si>
    <t>Nonoperational - Unrealized</t>
  </si>
  <si>
    <t>Unrealized Gain (Loss) on Land</t>
  </si>
  <si>
    <t>Realized Land Holding Gain (Loss)</t>
  </si>
  <si>
    <t>Unrealized Land Holding Gain (Loss)</t>
  </si>
  <si>
    <t>OR &amp; E: Realized Land Holding Gain (Loss)</t>
  </si>
  <si>
    <t>OR &amp; E: Unrealized Land Holding Gain (Loss)</t>
  </si>
  <si>
    <t>Proof</t>
  </si>
  <si>
    <t>Tightness</t>
  </si>
  <si>
    <t>BS Range: 69000 - 69099 | Unrealized Gain (Loss) on Securities</t>
  </si>
  <si>
    <t>BS Range: 69100 - 69199 | Unrealized Gain (Loss) on Land</t>
  </si>
  <si>
    <t>IS Range: 70800 - 70849 | Realized Securities Holding Gain (Loss)</t>
  </si>
  <si>
    <t>IS Range: 70850 - 70899 | Unrealized Securities Holding Gain (Loss)</t>
  </si>
  <si>
    <t>IS Range: 70900 - 70949 | Realized Land Holding Gain (Loss)</t>
  </si>
  <si>
    <t>IS Range: 97900 - 97999 | OR &amp; E: Unrealized Securities Holding Gain (Loss)</t>
  </si>
  <si>
    <t>IS Range: 98000 - 98099 | OR &amp; E: Realized Land Holding Gain (Loss)</t>
  </si>
  <si>
    <t>Realized Property Holding Gain (Loss)</t>
  </si>
  <si>
    <t>Derivative Liabilities</t>
  </si>
  <si>
    <t>BS Range: 50600 - 50949 | Customer Deposits &amp; Unearned Revenue</t>
  </si>
  <si>
    <t>Derivative Liabilities - Current</t>
  </si>
  <si>
    <t>BS Range: 50950 - 50999 | Derivative Liabilities - Current</t>
  </si>
  <si>
    <t>Derivative Liabilities - Noncurrent</t>
  </si>
  <si>
    <t>BS Range: 58000 - 58099 | Due to Stakeholder</t>
  </si>
  <si>
    <t>Derivative Asset - Current</t>
  </si>
  <si>
    <t>Derivative Asset - Noncurrent</t>
  </si>
  <si>
    <t>BS Range: 16000 - 16999 | Securities: AFS - Current</t>
  </si>
  <si>
    <t>BS Range: 17000 - 17499 | Securities: HTM - Current</t>
  </si>
  <si>
    <t>BS Range: 17500 - 17999 | Derivative Asset - Current</t>
  </si>
  <si>
    <t>BS Range: 18000 - 18999 | Inv in Sub - Current</t>
  </si>
  <si>
    <t>BS Range: 35200 - 35399 | Securities: HTM - Noncurrent</t>
  </si>
  <si>
    <t>BS Range: 35400 - 35499 | Derivative Asset - Noncurrent</t>
  </si>
  <si>
    <t>Securities: AFS - Current</t>
  </si>
  <si>
    <t>Securities: HTM - Current</t>
  </si>
  <si>
    <t>Inv in Sub - Current</t>
  </si>
  <si>
    <t>BS Range: 10000 - 14999 | Cash &amp; Cash Equivalents</t>
  </si>
  <si>
    <t>Other Current Asset (1)</t>
  </si>
  <si>
    <t>Other Current Asset (2)</t>
  </si>
  <si>
    <t>Other Current Asset (3)</t>
  </si>
  <si>
    <t>Other Noncurrent Asset (1)</t>
  </si>
  <si>
    <t>Other Noncurrent Asset (2)</t>
  </si>
  <si>
    <t>BS Range: 58100 - 58199 | Derivative Liabilities - Noncurrent</t>
  </si>
  <si>
    <t>IS Range: 70950 - 70999 | Unrealized Land Holding Gain (Loss)</t>
  </si>
  <si>
    <t>Accounts for Mark-to-Market Adjustments</t>
  </si>
  <si>
    <t>Notes:</t>
  </si>
  <si>
    <t>IS Range: 97700 - 97749 | OR &amp; E: Realized Property Holding Gain (Loss)</t>
  </si>
  <si>
    <t>IS Range: 97750 - 97799 | OR &amp; E: Impairment on Property Holding</t>
  </si>
  <si>
    <t>Impairment on Property Holding</t>
  </si>
  <si>
    <t>Forex Remeasurement Gain (Loss)</t>
  </si>
  <si>
    <t>IS Range: 98100 - 98149 | OR &amp; E: Unrealized Land Holding Gain (Loss)</t>
  </si>
  <si>
    <t>IS Range: 98150 - 98199 | OR &amp; E: Forex Remeasurement Gain (Loss)</t>
  </si>
  <si>
    <t>Investment in Sub - Current</t>
  </si>
  <si>
    <t>Investment in Sub - Noncurrent</t>
  </si>
  <si>
    <t>OR &amp; E: Forex Remeasurement Gain (Loss)</t>
  </si>
  <si>
    <t>IS Range: 71100 - 71199 | Service Charge Fees</t>
  </si>
  <si>
    <t>IS Range: 71200 - 72399 | Sales Markdowns</t>
  </si>
  <si>
    <t>Tooling</t>
  </si>
  <si>
    <t>Accum. Depr. Tooling</t>
  </si>
  <si>
    <t>Minority interest</t>
  </si>
  <si>
    <t>Depr. Expense Direct</t>
  </si>
  <si>
    <t>Depr. Expense Tooling</t>
  </si>
  <si>
    <t>XXXX CHANGES IN ACCT PRINCIPLES XXXX</t>
  </si>
  <si>
    <t>BS Range: 24500 - 24999 | Inventory: Work-in-Process</t>
  </si>
  <si>
    <t>BS Range: 69500 - 69999 | Other OCI</t>
  </si>
  <si>
    <t>Inventory: Work-in-Process</t>
  </si>
  <si>
    <t>Title</t>
  </si>
  <si>
    <t>Account Type</t>
  </si>
  <si>
    <t>Normal Balance</t>
  </si>
  <si>
    <t>Period End Closing Type</t>
  </si>
  <si>
    <t>Close Into Account</t>
  </si>
  <si>
    <t>Require Department</t>
  </si>
  <si>
    <t>Require Location</t>
  </si>
  <si>
    <t>balancesheet</t>
  </si>
  <si>
    <t>Debit</t>
  </si>
  <si>
    <t>Non-Closing</t>
  </si>
  <si>
    <t>Credit</t>
  </si>
  <si>
    <t>Closing</t>
  </si>
  <si>
    <t>Closed To</t>
  </si>
  <si>
    <t>incomestatement</t>
  </si>
  <si>
    <t>Record Number</t>
  </si>
  <si>
    <t>Account Number</t>
  </si>
  <si>
    <t>In Range?</t>
  </si>
  <si>
    <t>Title Per Schema</t>
  </si>
  <si>
    <t>Name Match?</t>
  </si>
  <si>
    <t>Stock Dividends - Preferred Stock</t>
  </si>
  <si>
    <t>Account Name Change</t>
  </si>
  <si>
    <t>INTACCT SCHEMA</t>
  </si>
  <si>
    <t>Currently in Intacct</t>
  </si>
  <si>
    <t>xxxx INCOME TAX EXPENSE xxxx</t>
  </si>
  <si>
    <t>OR &amp; E: Realized Fixed Assets Holding Gain (Loss)</t>
  </si>
  <si>
    <t>OR &amp; E: Realized Intangible Assets Holding Gain (Loss)</t>
  </si>
  <si>
    <t>OR &amp; E: Impairment on Fixed Assets Holding</t>
  </si>
  <si>
    <t>OR &amp; E: Impairment on Intangible Assets Holding</t>
  </si>
  <si>
    <t>Realized Fixed Assets Holding Gain (Loss)</t>
  </si>
  <si>
    <t>Realized Intangible Assets Holding Gain (Loss)</t>
  </si>
  <si>
    <t>Impairment on Fixed Assets Holding</t>
  </si>
  <si>
    <t>Impairment on Intangible Assets Holding</t>
  </si>
  <si>
    <t>Capital Receivable</t>
  </si>
  <si>
    <t>Cost of Goods Sold</t>
  </si>
  <si>
    <t>License Fees &amp; Royalties</t>
  </si>
  <si>
    <t>Other Costs</t>
  </si>
  <si>
    <t>Direct Materials Purchases</t>
  </si>
  <si>
    <t>Capitalized Freight-In</t>
  </si>
  <si>
    <t>Direct Labor Costs</t>
  </si>
  <si>
    <t>Indirect Labor Costs</t>
  </si>
  <si>
    <t>Other Overhead &amp; Indirect Costs</t>
  </si>
  <si>
    <t>Other Non-Capitalized Costs</t>
  </si>
  <si>
    <t>Reserves and Adjustments</t>
  </si>
  <si>
    <t>Product Costs</t>
  </si>
  <si>
    <t>XXXX COST OF GOODS SOLD XXXX</t>
  </si>
  <si>
    <t>XXXX COST OF SERVICES XXXX</t>
  </si>
  <si>
    <t>Direct Costs - Air, Auto, Taxi</t>
  </si>
  <si>
    <t>Direct Costs - Lodging</t>
  </si>
  <si>
    <t>Direct Costs - Meals</t>
  </si>
  <si>
    <t>Direct Costs - Parking</t>
  </si>
  <si>
    <t>Direct Costs - Hardware / Software</t>
  </si>
  <si>
    <t>Direct Costs - Office Supplies &amp; Copying/Binding</t>
  </si>
  <si>
    <t>Direct Costs - Postage &amp; Delivery</t>
  </si>
  <si>
    <t>Direct Costs - Filing &amp; Other Fees</t>
  </si>
  <si>
    <t>Direct Costs - Other Expenses</t>
  </si>
  <si>
    <t>Subscription Fees</t>
  </si>
  <si>
    <t>Salaries &amp; Wages - Employees</t>
  </si>
  <si>
    <t>Salaries &amp; Wages - Partners</t>
  </si>
  <si>
    <t>Bonus</t>
  </si>
  <si>
    <t>Payroll Taxes</t>
  </si>
  <si>
    <t>Insurance - Workers' Comp &amp; Disability</t>
  </si>
  <si>
    <t>Insurance - Life</t>
  </si>
  <si>
    <t>Insurance - Professional Liability</t>
  </si>
  <si>
    <t>Tuition Reimbursement</t>
  </si>
  <si>
    <t>Temporary Help - Professional</t>
  </si>
  <si>
    <t>Professional - Reference Materials</t>
  </si>
  <si>
    <t>Professional - Organizations &amp; Associations</t>
  </si>
  <si>
    <t>Professional - Certification Exams</t>
  </si>
  <si>
    <t>Salaries &amp; Overheads - Employees</t>
  </si>
  <si>
    <t>Salaries &amp; Overheads - Partners</t>
  </si>
  <si>
    <t>Temporary Help - Office</t>
  </si>
  <si>
    <t>Insurance - Property</t>
  </si>
  <si>
    <t>Office Supplies</t>
  </si>
  <si>
    <t>Equipment Rental</t>
  </si>
  <si>
    <t>Office Image</t>
  </si>
  <si>
    <t>IT / Systems Consulting</t>
  </si>
  <si>
    <t>Recruiting, HR &amp; Employment Listings</t>
  </si>
  <si>
    <t>Benefits Administration</t>
  </si>
  <si>
    <t>G &amp; A - Education &amp; Training</t>
  </si>
  <si>
    <t>G &amp; A - Seminars</t>
  </si>
  <si>
    <t>Office - Dues &amp; Subscriptions</t>
  </si>
  <si>
    <t>Office - Reference Materials</t>
  </si>
  <si>
    <t>G &amp; A - Travel, Parking, Transportation</t>
  </si>
  <si>
    <t>COS: Project &amp; Direct Costs</t>
  </si>
  <si>
    <t>COS: Compensation &amp; Benefit Costs</t>
  </si>
  <si>
    <t>COS: Knowledge Support</t>
  </si>
  <si>
    <t>G&amp;A: G &amp; A Compensation</t>
  </si>
  <si>
    <t>G&amp;A: Occupation Costs</t>
  </si>
  <si>
    <t>G&amp;A: Telecom Costs</t>
  </si>
  <si>
    <t>G&amp;A: Office Overheads</t>
  </si>
  <si>
    <t>G&amp;A: Administrative Support</t>
  </si>
  <si>
    <t>G&amp;A: Transaction &amp; Corp. Fees</t>
  </si>
  <si>
    <t>G&amp;A: G &amp; A Education &amp; Training</t>
  </si>
  <si>
    <t>G&amp;A: General Ref &amp; Subscriptions</t>
  </si>
  <si>
    <t>G&amp;A: Tax Items</t>
  </si>
  <si>
    <t>G&amp;A: G &amp; A Travel</t>
  </si>
  <si>
    <t>Mezzanine</t>
  </si>
  <si>
    <t>Noncontrolling Interest in Consolidated NA</t>
  </si>
  <si>
    <t>BS: 10000 - 14999 | Cash &amp; Cash Equivalents</t>
  </si>
  <si>
    <t>BS: 15000 - 15999 | Securities: Trading</t>
  </si>
  <si>
    <t>BS: 16000 - 16999 | Securities: AFS - Current</t>
  </si>
  <si>
    <t>BS: 17000 - 17499 | Securities: HTM - Current</t>
  </si>
  <si>
    <t>BS: 17500 - 17999 | Derivative Asset - Current</t>
  </si>
  <si>
    <t>BS: 18000 - 18999 | Inv in Sub - Current</t>
  </si>
  <si>
    <t>BS: 19000 - 19999 | Inv in Unused Land</t>
  </si>
  <si>
    <t>BS: 20000 - 20199 | Trade Receivables</t>
  </si>
  <si>
    <t>BS: 20200 - 20299 | Capital Receivable</t>
  </si>
  <si>
    <t>BS: 20300 - 23999 | Other Receivables</t>
  </si>
  <si>
    <t>BS: 24000 - 24499 | Inventory: Finished Goods</t>
  </si>
  <si>
    <t>BS: 24500 - 24999 | Inventory: Work-in-Process</t>
  </si>
  <si>
    <t>BS: 25000 - 25299 | Inventory: Raw Materials</t>
  </si>
  <si>
    <t>BS: 25300 - 25499 | WIP/CIP</t>
  </si>
  <si>
    <t>BS: 25500 - 25999 | Other Current Assets (1)</t>
  </si>
  <si>
    <t>BS: 26000 - 26999 | Prepaid Trade</t>
  </si>
  <si>
    <t>BS: 27000 - 27999 | Notes Receivable - Current</t>
  </si>
  <si>
    <t>BS: 28000 - 28999 | Other Current Assets (2)</t>
  </si>
  <si>
    <t>BS: 29000 - 29099 | Def. Tax Assets - Current</t>
  </si>
  <si>
    <t>BS: 29100 - 29999 | Other Current Assets (3)</t>
  </si>
  <si>
    <t>BS: 34000 - 34999 | Intangible Assets</t>
  </si>
  <si>
    <t>BS: 35000 - 35199 | Securities: AFS - Noncurrent</t>
  </si>
  <si>
    <t>BS: 35200 - 35399 | Securities: HTM - Noncurrent</t>
  </si>
  <si>
    <t>BS: 35400 - 35499 | Derivative Asset - Noncurrent</t>
  </si>
  <si>
    <t>BS: 35500 - 35699 | Inv in Sub - Noncurrent</t>
  </si>
  <si>
    <t>BS: 35700 - 35999 | Land</t>
  </si>
  <si>
    <t>BS: 36000 - 36699 | Notes Receivable - Noncurrent</t>
  </si>
  <si>
    <t>BS: 36700 - 37499 | Deposits &amp; Deferred Expenses</t>
  </si>
  <si>
    <t>BS: 37500 - 37599 | Def. Tax Assets - Noncurrent</t>
  </si>
  <si>
    <t>BS: 37600 - 38999 | Other Noncurrent Assets (1)</t>
  </si>
  <si>
    <t>BS: 39000 - 39799 | Accumulated Depreciation</t>
  </si>
  <si>
    <t>BS: 39800 - 40099 | Accumulated Amortization</t>
  </si>
  <si>
    <t>BS: 40100 - 49999 | Other Noncurrent Assets (2)</t>
  </si>
  <si>
    <t>BS: 50000 - 50399 | Trade Payables</t>
  </si>
  <si>
    <t>BS: 50400 - 50499 | Accrued Interest Payable</t>
  </si>
  <si>
    <t>BS: 50500 - 50599 | Dividends Payable</t>
  </si>
  <si>
    <t>BS: 50600 - 50949 | Customer Deposits &amp; Unearned Revenue</t>
  </si>
  <si>
    <t>BS: 50950 - 50999 | Derivative Liabilities - Current</t>
  </si>
  <si>
    <t>BS: 51000 - 52999 | Accrued Expenses</t>
  </si>
  <si>
    <t>BS: 53000 - 54999 | Accrued Payroll</t>
  </si>
  <si>
    <t>BS: 55000 - 55799 | Accrued Payroll Taxes</t>
  </si>
  <si>
    <t>BS: 55800 - 55999 | Pension Expense Payable</t>
  </si>
  <si>
    <t>BS: 56000 - 56399 | Other Taxes Payable</t>
  </si>
  <si>
    <t>BS: 56400 - 56499 | Accrued Income Taxes</t>
  </si>
  <si>
    <t>BS: 56500 - 56599 | Def. Tax Liability - Current</t>
  </si>
  <si>
    <t>BS: 56600 - 56999 | Line of Credit</t>
  </si>
  <si>
    <t>BS: 57000 - 57599 | Notes Payable - Current</t>
  </si>
  <si>
    <t>BS: 57600 - 57899 | Capital Lease - Current</t>
  </si>
  <si>
    <t>BS: 57900 - 57999 | Current Portion of LTD</t>
  </si>
  <si>
    <t>BS: 58000 - 58099 | Due to Stakeholder</t>
  </si>
  <si>
    <t>BS: 58100 - 58199 | Derivative Liabilities - Noncurrent</t>
  </si>
  <si>
    <t>BS: 58200 - 58599 | Notes Payable - Noncurrent</t>
  </si>
  <si>
    <t>BS: 58600 - 59899 | Capital Lease - Noncurrent</t>
  </si>
  <si>
    <t>BS: 59900 - 59994 | Def. Tax Liability - Noncurrent</t>
  </si>
  <si>
    <t>BS: 59995 - 59999 | Mezzanine</t>
  </si>
  <si>
    <t>BS: 60000 - 60009 | Noncontrolling Interest in Consolidated NA</t>
  </si>
  <si>
    <t>BS: 60010 - 61999 | Other Equity (1)</t>
  </si>
  <si>
    <t>BS: 62000 - 64999 | Contributed Capital</t>
  </si>
  <si>
    <t>BS: 65000 - 65999 | Donated Capital</t>
  </si>
  <si>
    <t>BS: 67000 - 68999 | Distributions of Equity</t>
  </si>
  <si>
    <t>BS: 69000 - 69099 | Unrealized Gain (Loss) on Securities</t>
  </si>
  <si>
    <t>BS: 69100 - 69199 | Unrealized Gain (Loss) on Land</t>
  </si>
  <si>
    <t>BS: 69200 - 69299 | Unrealized Gain (Loss) on Forex Translation</t>
  </si>
  <si>
    <t>BS: 69300 - 69399 | Unearned Compensation</t>
  </si>
  <si>
    <t>BS: 69400 - 69499 | Treasury Units</t>
  </si>
  <si>
    <t>BS: 69500 - 69999 | Other OCI</t>
  </si>
  <si>
    <t>PL: 70000 - 70799 | Revenues</t>
  </si>
  <si>
    <t>PL: 70800 - 70849 | Realized Securities Holding Gain (Loss)</t>
  </si>
  <si>
    <t>PL: 70850 - 70899 | Unrealized Securities Holding Gain (Loss)</t>
  </si>
  <si>
    <t>PL: 70900 - 70949 | Realized Land Holding Gain (Loss)</t>
  </si>
  <si>
    <t>PL: 70950 - 70999 | Unrealized Land Holding Gain (Loss)</t>
  </si>
  <si>
    <t>PL: 71000 - 71099 | Client Reimbursement Fees</t>
  </si>
  <si>
    <t>PL: 71100 - 71199 | Service Charge Fees</t>
  </si>
  <si>
    <t>PL: 71200 - 72399 | Sales Markdowns</t>
  </si>
  <si>
    <t>PL: 72400 - 72799 | Sales Inventory Reserve Adj. &amp; Markdowns</t>
  </si>
  <si>
    <t>PL: 72800 - 72899 | Sales Discounts</t>
  </si>
  <si>
    <t>PL: 72900 - 72999 | Sales Returns &amp; Allowances</t>
  </si>
  <si>
    <t>PL: 73000 - 73599 | Cost of Goods Sold</t>
  </si>
  <si>
    <t>PL: 73600 - 74199 | Other Non-Capitalized Costs</t>
  </si>
  <si>
    <t>PL: 74200 - 74499 | Reserves and Adjustments</t>
  </si>
  <si>
    <t>PL: 74500 - 75499 | Product Costs</t>
  </si>
  <si>
    <t>PL: 75500 - 75599 | Inventory Variation</t>
  </si>
  <si>
    <t>PL: 75600 - 75999 | Purchase Discounts &amp; Returns (1)</t>
  </si>
  <si>
    <t>PL: 76000 - 76299 | COS: Project &amp; Direct Costs</t>
  </si>
  <si>
    <t>PL: 76300 - 79799 | COS: Compensation &amp; Benefit Costs</t>
  </si>
  <si>
    <t>PL: 79800 - 79899 | COS: Knowledge Support</t>
  </si>
  <si>
    <t>PL: 80000 - 90999 | G &amp; A Expense</t>
  </si>
  <si>
    <t>PL: 80100 - 80999 | G&amp;A: G &amp; A Compensation</t>
  </si>
  <si>
    <t>PL: 81000 - 81999 | G&amp;A: Occupation Costs</t>
  </si>
  <si>
    <t>PL: 82000 - 82999 | G&amp;A: Telecom Costs</t>
  </si>
  <si>
    <t>PL: 83000 - 83999 | G&amp;A: Office Overheads</t>
  </si>
  <si>
    <t>PL: 84000 - 84999 | G&amp;A: Administrative Support</t>
  </si>
  <si>
    <t>PL: 85000 - 85999 | G&amp;A: Transaction &amp; Corp. Fees</t>
  </si>
  <si>
    <t>PL: 86000 - 86999 | G&amp;A: G &amp; A Education &amp; Training</t>
  </si>
  <si>
    <t>PL: 87000 - 87999 | G&amp;A: General Ref &amp; Subscriptions</t>
  </si>
  <si>
    <t>PL: 88000 - 88999 | G&amp;A: Tax Items</t>
  </si>
  <si>
    <t>PL: 89000 - 89999 | G&amp;A: G &amp; A Travel</t>
  </si>
  <si>
    <t>PL: 91000 - 92000 | Depreciation &amp; Amort Expense - Indirect</t>
  </si>
  <si>
    <t>PL: 92001 - 93999 | Other G &amp; A Expense (1)</t>
  </si>
  <si>
    <t>PL: 94000 - 96800 | Sales &amp; Marketing Expense</t>
  </si>
  <si>
    <t>PL: 96801 - 96999 | R &amp; D Expense</t>
  </si>
  <si>
    <t>PL: 97000 - 97199 | OR &amp; E: Other Income</t>
  </si>
  <si>
    <t>PL: 97200 - 97499 | OR &amp; E: Equity in Subsidiary Earnings</t>
  </si>
  <si>
    <t>PL: 97500 - 97599 | OR &amp; E: Interest Income</t>
  </si>
  <si>
    <t>PL: 97600 - 97699 | OR &amp; E: Dividend Income</t>
  </si>
  <si>
    <t>PL: 97700 - 97724 | OR &amp; E: Realized Fixed Assets Holding Gain (Loss)</t>
  </si>
  <si>
    <t>PL: 97725 - 97749 | OR &amp; E: Realized Intangible Assets Holding Gain (Loss)</t>
  </si>
  <si>
    <t>PL: 97750 - 97774 | OR &amp; E: Impairment on Fixed Assets Holding</t>
  </si>
  <si>
    <t>PL: 97775 - 97799 | OR &amp; E: Impairment on Intangible Assets Holding</t>
  </si>
  <si>
    <t>PL: 97800 - 97899 | OR &amp; E: Realized Securities Holding Gain (Loss)</t>
  </si>
  <si>
    <t>PL: 97900 - 97999 | OR &amp; E: Unrealized Securities Holding Gain (Loss)</t>
  </si>
  <si>
    <t>PL: 98000 - 98099 | OR &amp; E: Realized Land Holding Gain (Loss)</t>
  </si>
  <si>
    <t>PL: 98100 - 98149 | OR &amp; E: Unrealized Land Holding Gain (Loss)</t>
  </si>
  <si>
    <t>PL: 98150 - 98199 | OR &amp; E: Forex Remeasurement Gain (Loss)</t>
  </si>
  <si>
    <t>PL: 98200 - 98499 | OR &amp; E: Interest Expense</t>
  </si>
  <si>
    <t>PL: 98500 - 98899 | OR &amp; E: Other Expense</t>
  </si>
  <si>
    <t>PL: 98900 - 99649 | Income Tax Expense</t>
  </si>
  <si>
    <t>PL: 99650 - 99674 | Extraordinary Items</t>
  </si>
  <si>
    <t>PL: 99675 - 99689 | Changes in Accounting Principal</t>
  </si>
  <si>
    <t>PL: 99690 - 99699 | Discontinued Operations</t>
  </si>
  <si>
    <t>PL: 99700 - 99998 | Statistical Accounts</t>
  </si>
  <si>
    <t>PL: 99999 - 99999 | Scratch</t>
  </si>
  <si>
    <t>Account Classification - For Upload</t>
  </si>
  <si>
    <t>General &amp; Administrative</t>
  </si>
  <si>
    <t>BS: 66900 - 66999 | Prior Period Adjustment &amp; Appropriations</t>
  </si>
  <si>
    <t>BS: 66000 - 66899 | Equity</t>
  </si>
  <si>
    <t>Prior Period Adjustment &amp; Appropriations</t>
  </si>
  <si>
    <t>FOREX Rate Type</t>
  </si>
  <si>
    <t>Ending Spot Rate</t>
  </si>
  <si>
    <t>Historical Rate</t>
  </si>
  <si>
    <t>Weighted Average Rate</t>
  </si>
  <si>
    <t>Right-of-Use Asset</t>
  </si>
  <si>
    <t>Amort. Expense Right-of-Use Asset</t>
  </si>
  <si>
    <t>Petty Cash</t>
  </si>
  <si>
    <t>Investment Acquisitions Deposits</t>
  </si>
  <si>
    <t>BS: 33900 - 33999 | Investment Deposits</t>
  </si>
  <si>
    <t>BS: 30000 - 33899 | Fixed Assets</t>
  </si>
  <si>
    <t>Investment Deposits</t>
  </si>
  <si>
    <t>NDH</t>
  </si>
  <si>
    <t>Weighted Average Rate*</t>
  </si>
  <si>
    <t>Historical Rate*</t>
  </si>
  <si>
    <t>Weighted Average Rate**</t>
  </si>
  <si>
    <t>Historical Rate***</t>
  </si>
  <si>
    <t>Weighted Average Rate****</t>
  </si>
  <si>
    <t>***Historic Rate – Presumption is postings to this account is related to a balance sheet account, or balance sheet activity.</t>
  </si>
  <si>
    <t>**Weighted Average Rate – While postings to sales/revenue accounts could result from balance sheet related activity (IE postings related to deferred revenue -a nonmonetary liability), it may not be practicable to organize separate revenue accounts for this purpose.</t>
  </si>
  <si>
    <t>*Historic Rate – While P&amp;L activity closes to R/E, and generally reflects a weighted average rate, the R/E account should then be locked at that historic rate.</t>
  </si>
  <si>
    <t>****Weighted Average Rate – While postings to these accounts may be related to a balance sheet account it may not be practicable to organize separate accounts for this purpose.</t>
  </si>
  <si>
    <t>Meals</t>
  </si>
  <si>
    <t>Entertainment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</si>
</sst>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;@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26">
    <xf numFmtId="0" fontId="0" fillId="0" borderId="0"/>
    <xf numFmtId="0" fontId="7" fillId="0" borderId="0" applyNumberFormat="0" applyFill="0" applyBorder="0" applyAlignment="0" applyProtection="0"/>
    <xf numFmtId="0" fontId="8" fillId="0" borderId="12" applyNumberFormat="0" applyFill="0" applyAlignment="0" applyProtection="0"/>
    <xf numFmtId="0" fontId="9" fillId="0" borderId="13" applyNumberFormat="0" applyFill="0" applyAlignment="0" applyProtection="0"/>
    <xf numFmtId="0" fontId="10" fillId="0" borderId="14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15" applyNumberFormat="0" applyAlignment="0" applyProtection="0"/>
    <xf numFmtId="0" fontId="15" fillId="6" borderId="16" applyNumberFormat="0" applyAlignment="0" applyProtection="0"/>
    <xf numFmtId="0" fontId="16" fillId="6" borderId="15" applyNumberFormat="0" applyAlignment="0" applyProtection="0"/>
    <xf numFmtId="0" fontId="17" fillId="0" borderId="17" applyNumberFormat="0" applyFill="0" applyAlignment="0" applyProtection="0"/>
    <xf numFmtId="0" fontId="18" fillId="7" borderId="18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20" applyNumberFormat="0" applyFill="0" applyAlignment="0" applyProtection="0"/>
    <xf numFmtId="0" fontId="22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2" fillId="32" borderId="0" applyNumberFormat="0" applyBorder="0" applyAlignment="0" applyProtection="0"/>
    <xf numFmtId="0" fontId="3" fillId="0" borderId="0"/>
    <xf numFmtId="0" fontId="3" fillId="0" borderId="0"/>
    <xf numFmtId="0" fontId="3" fillId="8" borderId="19" applyNumberFormat="0" applyFont="0" applyAlignment="0" applyProtection="0"/>
    <xf numFmtId="0" fontId="3" fillId="8" borderId="19" applyNumberFormat="0" applyFont="0" applyAlignment="0" applyProtection="0"/>
    <xf numFmtId="0" fontId="5" fillId="0" borderId="0"/>
    <xf numFmtId="0" fontId="2" fillId="0" borderId="0"/>
    <xf numFmtId="0" fontId="2" fillId="0" borderId="0"/>
    <xf numFmtId="0" fontId="2" fillId="8" borderId="19" applyNumberFormat="0" applyFont="0" applyAlignment="0" applyProtection="0"/>
    <xf numFmtId="0" fontId="2" fillId="8" borderId="19" applyNumberFormat="0" applyFont="0" applyAlignment="0" applyProtection="0"/>
    <xf numFmtId="0" fontId="2" fillId="0" borderId="0"/>
    <xf numFmtId="0" fontId="2" fillId="0" borderId="0"/>
    <xf numFmtId="0" fontId="2" fillId="8" borderId="19" applyNumberFormat="0" applyFont="0" applyAlignment="0" applyProtection="0"/>
    <xf numFmtId="0" fontId="2" fillId="8" borderId="19" applyNumberFormat="0" applyFont="0" applyAlignment="0" applyProtection="0"/>
    <xf numFmtId="0" fontId="2" fillId="0" borderId="0"/>
    <xf numFmtId="0" fontId="2" fillId="0" borderId="0"/>
    <xf numFmtId="0" fontId="2" fillId="8" borderId="19" applyNumberFormat="0" applyFont="0" applyAlignment="0" applyProtection="0"/>
    <xf numFmtId="0" fontId="2" fillId="8" borderId="19" applyNumberFormat="0" applyFont="0" applyAlignment="0" applyProtection="0"/>
    <xf numFmtId="0" fontId="5" fillId="0" borderId="0"/>
    <xf numFmtId="0" fontId="2" fillId="0" borderId="0"/>
    <xf numFmtId="0" fontId="2" fillId="0" borderId="0"/>
    <xf numFmtId="0" fontId="2" fillId="8" borderId="19" applyNumberFormat="0" applyFont="0" applyAlignment="0" applyProtection="0"/>
    <xf numFmtId="0" fontId="2" fillId="8" borderId="19" applyNumberFormat="0" applyFont="0" applyAlignment="0" applyProtection="0"/>
    <xf numFmtId="0" fontId="5" fillId="0" borderId="0"/>
    <xf numFmtId="0" fontId="2" fillId="0" borderId="0"/>
    <xf numFmtId="0" fontId="2" fillId="0" borderId="0"/>
    <xf numFmtId="0" fontId="2" fillId="8" borderId="19" applyNumberFormat="0" applyFont="0" applyAlignment="0" applyProtection="0"/>
    <xf numFmtId="0" fontId="2" fillId="8" borderId="19" applyNumberFormat="0" applyFont="0" applyAlignment="0" applyProtection="0"/>
    <xf numFmtId="0" fontId="5" fillId="0" borderId="0"/>
    <xf numFmtId="0" fontId="2" fillId="0" borderId="0"/>
    <xf numFmtId="0" fontId="2" fillId="0" borderId="0"/>
    <xf numFmtId="0" fontId="2" fillId="8" borderId="19" applyNumberFormat="0" applyFont="0" applyAlignment="0" applyProtection="0"/>
    <xf numFmtId="0" fontId="2" fillId="8" borderId="19" applyNumberFormat="0" applyFont="0" applyAlignment="0" applyProtection="0"/>
    <xf numFmtId="0" fontId="5" fillId="0" borderId="0"/>
    <xf numFmtId="0" fontId="2" fillId="0" borderId="0"/>
    <xf numFmtId="0" fontId="2" fillId="0" borderId="0"/>
    <xf numFmtId="0" fontId="2" fillId="8" borderId="19" applyNumberFormat="0" applyFont="0" applyAlignment="0" applyProtection="0"/>
    <xf numFmtId="0" fontId="2" fillId="8" borderId="1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19" applyNumberFormat="0" applyFont="0" applyAlignment="0" applyProtection="0"/>
    <xf numFmtId="0" fontId="1" fillId="8" borderId="19" applyNumberFormat="0" applyFont="0" applyAlignment="0" applyProtection="0"/>
    <xf numFmtId="0" fontId="1" fillId="0" borderId="0"/>
    <xf numFmtId="0" fontId="1" fillId="0" borderId="0"/>
    <xf numFmtId="0" fontId="1" fillId="8" borderId="19" applyNumberFormat="0" applyFont="0" applyAlignment="0" applyProtection="0"/>
    <xf numFmtId="0" fontId="1" fillId="8" borderId="19" applyNumberFormat="0" applyFont="0" applyAlignment="0" applyProtection="0"/>
    <xf numFmtId="0" fontId="1" fillId="0" borderId="0"/>
    <xf numFmtId="0" fontId="1" fillId="0" borderId="0"/>
    <xf numFmtId="0" fontId="1" fillId="8" borderId="19" applyNumberFormat="0" applyFont="0" applyAlignment="0" applyProtection="0"/>
    <xf numFmtId="0" fontId="1" fillId="8" borderId="19" applyNumberFormat="0" applyFont="0" applyAlignment="0" applyProtection="0"/>
    <xf numFmtId="0" fontId="1" fillId="0" borderId="0"/>
    <xf numFmtId="0" fontId="1" fillId="0" borderId="0"/>
    <xf numFmtId="0" fontId="1" fillId="8" borderId="19" applyNumberFormat="0" applyFont="0" applyAlignment="0" applyProtection="0"/>
    <xf numFmtId="0" fontId="1" fillId="8" borderId="19" applyNumberFormat="0" applyFont="0" applyAlignment="0" applyProtection="0"/>
    <xf numFmtId="0" fontId="1" fillId="0" borderId="0"/>
    <xf numFmtId="0" fontId="1" fillId="0" borderId="0"/>
    <xf numFmtId="0" fontId="1" fillId="8" borderId="19" applyNumberFormat="0" applyFont="0" applyAlignment="0" applyProtection="0"/>
    <xf numFmtId="0" fontId="1" fillId="8" borderId="19" applyNumberFormat="0" applyFont="0" applyAlignment="0" applyProtection="0"/>
    <xf numFmtId="0" fontId="1" fillId="0" borderId="0"/>
    <xf numFmtId="0" fontId="1" fillId="0" borderId="0"/>
    <xf numFmtId="0" fontId="1" fillId="8" borderId="19" applyNumberFormat="0" applyFont="0" applyAlignment="0" applyProtection="0"/>
    <xf numFmtId="0" fontId="1" fillId="8" borderId="19" applyNumberFormat="0" applyFont="0" applyAlignment="0" applyProtection="0"/>
    <xf numFmtId="0" fontId="1" fillId="0" borderId="0"/>
    <xf numFmtId="0" fontId="1" fillId="0" borderId="0"/>
    <xf numFmtId="0" fontId="1" fillId="8" borderId="19" applyNumberFormat="0" applyFont="0" applyAlignment="0" applyProtection="0"/>
    <xf numFmtId="0" fontId="1" fillId="8" borderId="19" applyNumberFormat="0" applyFont="0" applyAlignment="0" applyProtection="0"/>
    <xf numFmtId="0" fontId="1" fillId="0" borderId="0"/>
    <xf numFmtId="0" fontId="1" fillId="0" borderId="0"/>
    <xf numFmtId="0" fontId="1" fillId="8" borderId="19" applyNumberFormat="0" applyFont="0" applyAlignment="0" applyProtection="0"/>
    <xf numFmtId="0" fontId="1" fillId="8" borderId="1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</cellStyleXfs>
  <cellXfs count="182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Border="1"/>
    <xf numFmtId="0" fontId="0" fillId="0" borderId="8" xfId="0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4" fillId="0" borderId="8" xfId="0" applyFont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4" xfId="0" applyBorder="1"/>
    <xf numFmtId="0" fontId="0" fillId="0" borderId="0" xfId="0" applyFill="1"/>
    <xf numFmtId="0" fontId="0" fillId="0" borderId="4" xfId="0" applyFill="1" applyBorder="1"/>
    <xf numFmtId="0" fontId="5" fillId="0" borderId="4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0" fillId="0" borderId="0" xfId="0" applyFill="1" applyBorder="1"/>
    <xf numFmtId="0" fontId="0" fillId="0" borderId="1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0" fillId="0" borderId="7" xfId="0" applyFill="1" applyBorder="1"/>
    <xf numFmtId="0" fontId="4" fillId="0" borderId="21" xfId="0" applyFont="1" applyBorder="1" applyAlignment="1">
      <alignment horizontal="center"/>
    </xf>
    <xf numFmtId="0" fontId="0" fillId="0" borderId="24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5" fillId="0" borderId="0" xfId="0" applyFont="1"/>
    <xf numFmtId="0" fontId="0" fillId="0" borderId="29" xfId="0" applyFill="1" applyBorder="1" applyAlignment="1">
      <alignment horizontal="left"/>
    </xf>
    <xf numFmtId="0" fontId="0" fillId="0" borderId="31" xfId="0" applyFill="1" applyBorder="1" applyAlignment="1">
      <alignment horizontal="left"/>
    </xf>
    <xf numFmtId="0" fontId="0" fillId="0" borderId="32" xfId="0" applyFill="1" applyBorder="1" applyAlignment="1">
      <alignment horizontal="left"/>
    </xf>
    <xf numFmtId="0" fontId="0" fillId="0" borderId="30" xfId="0" applyFill="1" applyBorder="1" applyAlignment="1">
      <alignment horizontal="left"/>
    </xf>
    <xf numFmtId="0" fontId="5" fillId="0" borderId="0" xfId="0" quotePrefix="1" applyFont="1" applyFill="1" applyBorder="1" applyAlignment="1">
      <alignment horizontal="left"/>
    </xf>
    <xf numFmtId="0" fontId="5" fillId="0" borderId="28" xfId="0" quotePrefix="1" applyFont="1" applyFill="1" applyBorder="1" applyAlignment="1">
      <alignment horizontal="left" indent="1"/>
    </xf>
    <xf numFmtId="0" fontId="5" fillId="0" borderId="0" xfId="0" quotePrefix="1" applyFont="1" applyFill="1" applyBorder="1" applyAlignment="1">
      <alignment horizontal="left" indent="1"/>
    </xf>
    <xf numFmtId="0" fontId="5" fillId="0" borderId="30" xfId="0" quotePrefix="1" applyFont="1" applyFill="1" applyBorder="1" applyAlignment="1">
      <alignment horizontal="left" indent="1"/>
    </xf>
    <xf numFmtId="0" fontId="0" fillId="0" borderId="1" xfId="0" applyBorder="1"/>
    <xf numFmtId="0" fontId="0" fillId="0" borderId="2" xfId="0" applyBorder="1"/>
    <xf numFmtId="0" fontId="0" fillId="0" borderId="8" xfId="0" applyBorder="1"/>
    <xf numFmtId="0" fontId="0" fillId="0" borderId="28" xfId="0" applyFill="1" applyBorder="1" applyAlignment="1">
      <alignment horizontal="left"/>
    </xf>
    <xf numFmtId="0" fontId="0" fillId="0" borderId="28" xfId="0" applyFill="1" applyBorder="1"/>
    <xf numFmtId="0" fontId="0" fillId="0" borderId="30" xfId="0" applyFill="1" applyBorder="1"/>
    <xf numFmtId="0" fontId="0" fillId="0" borderId="29" xfId="0" applyFill="1" applyBorder="1"/>
    <xf numFmtId="0" fontId="0" fillId="0" borderId="31" xfId="0" applyFill="1" applyBorder="1"/>
    <xf numFmtId="0" fontId="0" fillId="0" borderId="32" xfId="0" applyFill="1" applyBorder="1"/>
    <xf numFmtId="0" fontId="23" fillId="0" borderId="26" xfId="0" applyFont="1" applyFill="1" applyBorder="1"/>
    <xf numFmtId="0" fontId="23" fillId="0" borderId="25" xfId="0" applyFont="1" applyFill="1" applyBorder="1"/>
    <xf numFmtId="0" fontId="23" fillId="0" borderId="27" xfId="0" applyFont="1" applyFill="1" applyBorder="1"/>
    <xf numFmtId="0" fontId="23" fillId="0" borderId="28" xfId="0" applyFont="1" applyFill="1" applyBorder="1"/>
    <xf numFmtId="0" fontId="4" fillId="0" borderId="0" xfId="0" applyFont="1" applyFill="1" applyBorder="1" applyAlignment="1">
      <alignment horizontal="left"/>
    </xf>
    <xf numFmtId="0" fontId="5" fillId="0" borderId="4" xfId="45" applyFill="1" applyBorder="1" applyAlignment="1">
      <alignment horizontal="left"/>
    </xf>
    <xf numFmtId="0" fontId="5" fillId="0" borderId="4" xfId="58" applyFill="1" applyBorder="1" applyAlignment="1">
      <alignment horizontal="left"/>
    </xf>
    <xf numFmtId="0" fontId="5" fillId="0" borderId="4" xfId="63" applyFill="1" applyBorder="1" applyAlignment="1">
      <alignment horizontal="left"/>
    </xf>
    <xf numFmtId="0" fontId="5" fillId="0" borderId="4" xfId="68" applyFill="1" applyBorder="1" applyAlignment="1">
      <alignment horizontal="left"/>
    </xf>
    <xf numFmtId="0" fontId="5" fillId="0" borderId="4" xfId="73" applyFill="1" applyBorder="1" applyAlignment="1">
      <alignment horizontal="left"/>
    </xf>
    <xf numFmtId="0" fontId="0" fillId="0" borderId="3" xfId="0" applyFill="1" applyBorder="1"/>
    <xf numFmtId="0" fontId="4" fillId="0" borderId="37" xfId="0" applyFont="1" applyFill="1" applyBorder="1"/>
    <xf numFmtId="0" fontId="23" fillId="0" borderId="37" xfId="0" applyFont="1" applyFill="1" applyBorder="1"/>
    <xf numFmtId="0" fontId="0" fillId="0" borderId="37" xfId="0" applyFill="1" applyBorder="1"/>
    <xf numFmtId="0" fontId="0" fillId="0" borderId="38" xfId="0" applyFill="1" applyBorder="1"/>
    <xf numFmtId="0" fontId="0" fillId="0" borderId="36" xfId="0" applyFill="1" applyBorder="1"/>
    <xf numFmtId="0" fontId="5" fillId="0" borderId="30" xfId="0" quotePrefix="1" applyFont="1" applyFill="1" applyBorder="1" applyAlignment="1">
      <alignment horizontal="left"/>
    </xf>
    <xf numFmtId="0" fontId="0" fillId="0" borderId="21" xfId="0" applyFill="1" applyBorder="1" applyAlignment="1">
      <alignment horizontal="left"/>
    </xf>
    <xf numFmtId="0" fontId="5" fillId="0" borderId="2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21" fillId="0" borderId="21" xfId="0" applyFont="1" applyFill="1" applyBorder="1" applyAlignment="1">
      <alignment horizontal="left"/>
    </xf>
    <xf numFmtId="0" fontId="0" fillId="0" borderId="0" xfId="0" applyFill="1" applyAlignment="1"/>
    <xf numFmtId="0" fontId="0" fillId="0" borderId="0" xfId="0" applyFill="1" applyAlignment="1">
      <alignment horizontal="left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Fill="1" applyBorder="1"/>
    <xf numFmtId="0" fontId="0" fillId="0" borderId="8" xfId="0" applyFill="1" applyBorder="1"/>
    <xf numFmtId="0" fontId="0" fillId="0" borderId="2" xfId="0" applyFill="1" applyBorder="1"/>
    <xf numFmtId="0" fontId="5" fillId="0" borderId="0" xfId="0" applyFont="1" applyBorder="1"/>
    <xf numFmtId="0" fontId="0" fillId="0" borderId="7" xfId="0" applyBorder="1"/>
    <xf numFmtId="0" fontId="0" fillId="0" borderId="6" xfId="0" applyBorder="1"/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5" fillId="0" borderId="0" xfId="0" applyFont="1" applyFill="1"/>
    <xf numFmtId="0" fontId="0" fillId="0" borderId="0" xfId="0" applyNumberFormat="1"/>
    <xf numFmtId="0" fontId="0" fillId="0" borderId="0" xfId="0" applyNumberFormat="1" applyFill="1"/>
    <xf numFmtId="0" fontId="5" fillId="0" borderId="28" xfId="0" applyFont="1" applyFill="1" applyBorder="1" applyAlignment="1">
      <alignment horizontal="left"/>
    </xf>
    <xf numFmtId="0" fontId="5" fillId="0" borderId="28" xfId="0" quotePrefix="1" applyFont="1" applyFill="1" applyBorder="1" applyAlignment="1">
      <alignment horizontal="left"/>
    </xf>
    <xf numFmtId="0" fontId="0" fillId="0" borderId="21" xfId="0" applyNumberFormat="1" applyFill="1" applyBorder="1" applyAlignment="1">
      <alignment horizontal="left"/>
    </xf>
    <xf numFmtId="0" fontId="5" fillId="0" borderId="23" xfId="73" applyFont="1" applyFill="1" applyBorder="1" applyAlignment="1">
      <alignment vertical="center"/>
    </xf>
    <xf numFmtId="0" fontId="5" fillId="0" borderId="4" xfId="73" applyFont="1" applyFill="1" applyBorder="1" applyAlignment="1">
      <alignment vertical="center" wrapText="1"/>
    </xf>
    <xf numFmtId="0" fontId="5" fillId="0" borderId="4" xfId="73" applyFont="1" applyFill="1" applyBorder="1" applyAlignment="1">
      <alignment vertical="center"/>
    </xf>
    <xf numFmtId="0" fontId="5" fillId="0" borderId="2" xfId="0" applyFont="1" applyFill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1" xfId="0" applyFill="1" applyBorder="1"/>
    <xf numFmtId="0" fontId="5" fillId="0" borderId="23" xfId="73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5" fillId="0" borderId="0" xfId="73" applyFont="1" applyFill="1" applyBorder="1" applyAlignment="1">
      <alignment vertical="center"/>
    </xf>
    <xf numFmtId="0" fontId="5" fillId="0" borderId="0" xfId="0" applyFont="1" applyBorder="1" applyAlignment="1">
      <alignment horizontal="left"/>
    </xf>
    <xf numFmtId="0" fontId="5" fillId="0" borderId="6" xfId="73" applyFont="1" applyFill="1" applyBorder="1" applyAlignment="1">
      <alignment vertical="center"/>
    </xf>
    <xf numFmtId="0" fontId="24" fillId="0" borderId="23" xfId="91" applyFont="1" applyFill="1" applyBorder="1" applyAlignment="1">
      <alignment vertical="center" wrapText="1"/>
    </xf>
    <xf numFmtId="0" fontId="24" fillId="0" borderId="23" xfId="90" applyFont="1" applyFill="1" applyBorder="1" applyAlignment="1">
      <alignment vertical="center" wrapText="1"/>
    </xf>
    <xf numFmtId="0" fontId="0" fillId="0" borderId="21" xfId="0" applyBorder="1"/>
    <xf numFmtId="0" fontId="4" fillId="0" borderId="22" xfId="0" applyFont="1" applyFill="1" applyBorder="1" applyAlignment="1">
      <alignment horizontal="left"/>
    </xf>
    <xf numFmtId="0" fontId="4" fillId="0" borderId="23" xfId="0" applyFont="1" applyFill="1" applyBorder="1" applyAlignment="1">
      <alignment horizontal="left"/>
    </xf>
    <xf numFmtId="15" fontId="4" fillId="0" borderId="24" xfId="0" applyNumberFormat="1" applyFont="1" applyFill="1" applyBorder="1" applyAlignment="1">
      <alignment horizontal="left"/>
    </xf>
    <xf numFmtId="164" fontId="0" fillId="0" borderId="0" xfId="0" applyNumberFormat="1" applyFill="1"/>
    <xf numFmtId="0" fontId="4" fillId="0" borderId="24" xfId="0" applyFont="1" applyFill="1" applyBorder="1"/>
    <xf numFmtId="0" fontId="5" fillId="0" borderId="21" xfId="0" applyFont="1" applyFill="1" applyBorder="1"/>
    <xf numFmtId="0" fontId="5" fillId="0" borderId="23" xfId="73" applyFont="1" applyFill="1" applyBorder="1" applyAlignment="1">
      <alignment vertical="center" wrapText="1"/>
    </xf>
    <xf numFmtId="0" fontId="5" fillId="0" borderId="0" xfId="122"/>
    <xf numFmtId="0" fontId="4" fillId="0" borderId="21" xfId="122" applyFont="1" applyBorder="1" applyAlignment="1">
      <alignment horizontal="center"/>
    </xf>
    <xf numFmtId="0" fontId="5" fillId="0" borderId="4" xfId="122" applyFont="1" applyBorder="1"/>
    <xf numFmtId="0" fontId="5" fillId="0" borderId="4" xfId="122" applyFont="1" applyFill="1" applyBorder="1"/>
    <xf numFmtId="0" fontId="5" fillId="0" borderId="4" xfId="122" applyBorder="1"/>
    <xf numFmtId="0" fontId="5" fillId="0" borderId="23" xfId="122" applyFont="1" applyBorder="1"/>
    <xf numFmtId="0" fontId="5" fillId="0" borderId="23" xfId="122" applyBorder="1"/>
    <xf numFmtId="0" fontId="5" fillId="0" borderId="6" xfId="122" applyBorder="1"/>
    <xf numFmtId="0" fontId="5" fillId="0" borderId="22" xfId="122" applyBorder="1"/>
    <xf numFmtId="0" fontId="5" fillId="0" borderId="24" xfId="122" applyBorder="1"/>
    <xf numFmtId="0" fontId="5" fillId="0" borderId="4" xfId="122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2" xfId="122" applyBorder="1"/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4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73" applyFont="1" applyFill="1" applyBorder="1" applyAlignment="1">
      <alignment vertical="center" wrapText="1"/>
    </xf>
    <xf numFmtId="0" fontId="5" fillId="0" borderId="23" xfId="73" applyFont="1" applyFill="1" applyBorder="1" applyAlignment="1">
      <alignment vertical="center" wrapText="1"/>
    </xf>
    <xf numFmtId="0" fontId="5" fillId="33" borderId="4" xfId="73" applyFont="1" applyFill="1" applyBorder="1" applyAlignment="1">
      <alignment vertical="center" wrapText="1"/>
    </xf>
    <xf numFmtId="0" fontId="5" fillId="0" borderId="23" xfId="73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24" fillId="0" borderId="22" xfId="90" applyFont="1" applyFill="1" applyBorder="1" applyAlignment="1">
      <alignment vertical="center" wrapText="1"/>
    </xf>
    <xf numFmtId="0" fontId="24" fillId="0" borderId="23" xfId="90" applyFont="1" applyFill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5" fontId="4" fillId="0" borderId="9" xfId="0" applyNumberFormat="1" applyFont="1" applyBorder="1" applyAlignment="1">
      <alignment horizontal="center"/>
    </xf>
    <xf numFmtId="15" fontId="4" fillId="0" borderId="10" xfId="0" applyNumberFormat="1" applyFont="1" applyBorder="1" applyAlignment="1">
      <alignment horizontal="center"/>
    </xf>
    <xf numFmtId="15" fontId="4" fillId="0" borderId="11" xfId="0" applyNumberFormat="1" applyFont="1" applyBorder="1" applyAlignment="1">
      <alignment horizontal="center"/>
    </xf>
    <xf numFmtId="15" fontId="4" fillId="0" borderId="9" xfId="0" applyNumberFormat="1" applyFont="1" applyFill="1" applyBorder="1" applyAlignment="1">
      <alignment horizontal="center"/>
    </xf>
    <xf numFmtId="15" fontId="4" fillId="0" borderId="1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15" fontId="4" fillId="0" borderId="5" xfId="0" applyNumberFormat="1" applyFont="1" applyFill="1" applyBorder="1" applyAlignment="1">
      <alignment horizontal="left"/>
    </xf>
    <xf numFmtId="15" fontId="4" fillId="0" borderId="6" xfId="0" applyNumberFormat="1" applyFont="1" applyFill="1" applyBorder="1" applyAlignment="1">
      <alignment horizontal="left"/>
    </xf>
    <xf numFmtId="15" fontId="4" fillId="0" borderId="10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15" fontId="4" fillId="0" borderId="39" xfId="0" applyNumberFormat="1" applyFont="1" applyFill="1" applyBorder="1" applyAlignment="1">
      <alignment horizontal="left"/>
    </xf>
    <xf numFmtId="15" fontId="4" fillId="0" borderId="40" xfId="0" applyNumberFormat="1" applyFont="1" applyFill="1" applyBorder="1" applyAlignment="1">
      <alignment horizontal="left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33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0" borderId="31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4" fillId="0" borderId="35" xfId="0" applyFont="1" applyFill="1" applyBorder="1" applyAlignment="1">
      <alignment horizontal="center"/>
    </xf>
    <xf numFmtId="0" fontId="23" fillId="0" borderId="29" xfId="0" applyFont="1" applyFill="1" applyBorder="1" applyAlignment="1">
      <alignment horizontal="center"/>
    </xf>
    <xf numFmtId="0" fontId="23" fillId="0" borderId="31" xfId="0" applyFont="1" applyFill="1" applyBorder="1" applyAlignment="1">
      <alignment horizontal="center"/>
    </xf>
    <xf numFmtId="0" fontId="23" fillId="0" borderId="32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23" fillId="0" borderId="33" xfId="0" applyFont="1" applyFill="1" applyBorder="1" applyAlignment="1">
      <alignment horizontal="center"/>
    </xf>
    <xf numFmtId="0" fontId="23" fillId="0" borderId="34" xfId="0" applyFont="1" applyFill="1" applyBorder="1" applyAlignment="1">
      <alignment horizontal="center"/>
    </xf>
    <xf numFmtId="0" fontId="23" fillId="0" borderId="35" xfId="0" applyFont="1" applyFill="1" applyBorder="1" applyAlignment="1">
      <alignment horizontal="center"/>
    </xf>
  </cellXfs>
  <cellStyles count="126">
    <cellStyle name="20% - Accent1" xfId="18" builtinId="30" customBuiltin="1"/>
    <cellStyle name="20% - Accent1 2" xfId="78"/>
    <cellStyle name="20% - Accent2" xfId="22" builtinId="34" customBuiltin="1"/>
    <cellStyle name="20% - Accent2 2" xfId="80"/>
    <cellStyle name="20% - Accent3" xfId="26" builtinId="38" customBuiltin="1"/>
    <cellStyle name="20% - Accent3 2" xfId="82"/>
    <cellStyle name="20% - Accent4" xfId="30" builtinId="42" customBuiltin="1"/>
    <cellStyle name="20% - Accent4 2" xfId="84"/>
    <cellStyle name="20% - Accent5" xfId="34" builtinId="46" customBuiltin="1"/>
    <cellStyle name="20% - Accent5 2" xfId="86"/>
    <cellStyle name="20% - Accent6" xfId="38" builtinId="50" customBuiltin="1"/>
    <cellStyle name="20% - Accent6 2" xfId="88"/>
    <cellStyle name="40% - Accent1" xfId="19" builtinId="31" customBuiltin="1"/>
    <cellStyle name="40% - Accent1 2" xfId="79"/>
    <cellStyle name="40% - Accent2" xfId="23" builtinId="35" customBuiltin="1"/>
    <cellStyle name="40% - Accent2 2" xfId="81"/>
    <cellStyle name="40% - Accent3" xfId="27" builtinId="39" customBuiltin="1"/>
    <cellStyle name="40% - Accent3 2" xfId="83"/>
    <cellStyle name="40% - Accent4" xfId="31" builtinId="43" customBuiltin="1"/>
    <cellStyle name="40% - Accent4 2" xfId="85"/>
    <cellStyle name="40% - Accent5" xfId="35" builtinId="47" customBuiltin="1"/>
    <cellStyle name="40% - Accent5 2" xfId="87"/>
    <cellStyle name="40% - Accent6" xfId="39" builtinId="51" customBuiltin="1"/>
    <cellStyle name="40% - Accent6 2" xfId="89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73"/>
    <cellStyle name="Normal 2" xfId="41"/>
    <cellStyle name="Normal 2 2" xfId="46"/>
    <cellStyle name="Normal 2 2 2" xfId="94"/>
    <cellStyle name="Normal 2 3" xfId="50"/>
    <cellStyle name="Normal 2 3 2" xfId="98"/>
    <cellStyle name="Normal 2 4" xfId="54"/>
    <cellStyle name="Normal 2 4 2" xfId="102"/>
    <cellStyle name="Normal 2 5" xfId="59"/>
    <cellStyle name="Normal 2 5 2" xfId="106"/>
    <cellStyle name="Normal 2 6" xfId="64"/>
    <cellStyle name="Normal 2 6 2" xfId="110"/>
    <cellStyle name="Normal 2 7" xfId="69"/>
    <cellStyle name="Normal 2 7 2" xfId="114"/>
    <cellStyle name="Normal 2 8" xfId="74"/>
    <cellStyle name="Normal 2 8 2" xfId="118"/>
    <cellStyle name="Normal 2 9" xfId="90"/>
    <cellStyle name="Normal 3" xfId="42"/>
    <cellStyle name="Normal 3 2" xfId="47"/>
    <cellStyle name="Normal 3 2 2" xfId="95"/>
    <cellStyle name="Normal 3 3" xfId="51"/>
    <cellStyle name="Normal 3 3 2" xfId="99"/>
    <cellStyle name="Normal 3 4" xfId="55"/>
    <cellStyle name="Normal 3 4 2" xfId="103"/>
    <cellStyle name="Normal 3 5" xfId="60"/>
    <cellStyle name="Normal 3 5 2" xfId="107"/>
    <cellStyle name="Normal 3 6" xfId="65"/>
    <cellStyle name="Normal 3 6 2" xfId="111"/>
    <cellStyle name="Normal 3 7" xfId="70"/>
    <cellStyle name="Normal 3 7 2" xfId="115"/>
    <cellStyle name="Normal 3 8" xfId="75"/>
    <cellStyle name="Normal 3 8 2" xfId="119"/>
    <cellStyle name="Normal 3 9" xfId="91"/>
    <cellStyle name="Normal 38 2" xfId="122"/>
    <cellStyle name="Normal 4" xfId="45"/>
    <cellStyle name="Normal 7" xfId="58"/>
    <cellStyle name="Normal 7 3" xfId="123"/>
    <cellStyle name="Normal 8" xfId="63"/>
    <cellStyle name="Normal 8 2" xfId="124"/>
    <cellStyle name="Normal 9" xfId="68"/>
    <cellStyle name="Normal 9 2" xfId="125"/>
    <cellStyle name="Note 2" xfId="43"/>
    <cellStyle name="Note 2 2" xfId="48"/>
    <cellStyle name="Note 2 2 2" xfId="96"/>
    <cellStyle name="Note 2 3" xfId="52"/>
    <cellStyle name="Note 2 3 2" xfId="100"/>
    <cellStyle name="Note 2 4" xfId="56"/>
    <cellStyle name="Note 2 4 2" xfId="104"/>
    <cellStyle name="Note 2 5" xfId="61"/>
    <cellStyle name="Note 2 5 2" xfId="108"/>
    <cellStyle name="Note 2 6" xfId="66"/>
    <cellStyle name="Note 2 6 2" xfId="112"/>
    <cellStyle name="Note 2 7" xfId="71"/>
    <cellStyle name="Note 2 7 2" xfId="116"/>
    <cellStyle name="Note 2 8" xfId="76"/>
    <cellStyle name="Note 2 8 2" xfId="120"/>
    <cellStyle name="Note 2 9" xfId="92"/>
    <cellStyle name="Note 3" xfId="44"/>
    <cellStyle name="Note 3 2" xfId="49"/>
    <cellStyle name="Note 3 2 2" xfId="97"/>
    <cellStyle name="Note 3 3" xfId="53"/>
    <cellStyle name="Note 3 3 2" xfId="101"/>
    <cellStyle name="Note 3 4" xfId="57"/>
    <cellStyle name="Note 3 4 2" xfId="105"/>
    <cellStyle name="Note 3 5" xfId="62"/>
    <cellStyle name="Note 3 5 2" xfId="109"/>
    <cellStyle name="Note 3 6" xfId="67"/>
    <cellStyle name="Note 3 6 2" xfId="113"/>
    <cellStyle name="Note 3 7" xfId="72"/>
    <cellStyle name="Note 3 7 2" xfId="117"/>
    <cellStyle name="Note 3 8" xfId="77"/>
    <cellStyle name="Note 3 8 2" xfId="121"/>
    <cellStyle name="Note 3 9" xfId="93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9"/>
  <sheetViews>
    <sheetView tabSelected="1" zoomScaleNormal="100" workbookViewId="0">
      <pane ySplit="4" topLeftCell="A5" activePane="bottomLeft" state="frozen"/>
      <selection pane="bottomLeft" sqref="A1:B1"/>
    </sheetView>
  </sheetViews>
  <sheetFormatPr defaultRowHeight="12.75" x14ac:dyDescent="0.2"/>
  <cols>
    <col min="1" max="1" width="8.7109375" style="1" customWidth="1"/>
    <col min="2" max="2" width="38.7109375" style="1" customWidth="1"/>
    <col min="3" max="3" width="8.7109375" style="1" customWidth="1"/>
    <col min="4" max="4" width="38.7109375" style="1" customWidth="1"/>
    <col min="5" max="5" width="8.7109375" style="1" customWidth="1"/>
    <col min="6" max="6" width="38.7109375" style="1" customWidth="1"/>
    <col min="7" max="7" width="8.7109375" style="1" customWidth="1"/>
    <col min="8" max="8" width="38.7109375" style="1" customWidth="1"/>
    <col min="9" max="9" width="62.7109375" style="1" customWidth="1"/>
    <col min="10" max="10" width="25.7109375" style="120" customWidth="1"/>
  </cols>
  <sheetData>
    <row r="1" spans="1:10" x14ac:dyDescent="0.2">
      <c r="A1" s="152" t="s">
        <v>777</v>
      </c>
      <c r="B1" s="153"/>
      <c r="C1" s="2"/>
      <c r="D1" s="13"/>
      <c r="E1" s="13"/>
      <c r="F1" s="13"/>
      <c r="G1" s="13"/>
      <c r="H1" s="3"/>
    </row>
    <row r="2" spans="1:10" x14ac:dyDescent="0.2">
      <c r="A2" s="154" t="s">
        <v>190</v>
      </c>
      <c r="B2" s="155"/>
      <c r="C2" s="4"/>
      <c r="D2" s="10"/>
      <c r="E2" s="10"/>
      <c r="F2" s="10"/>
      <c r="G2" s="10"/>
      <c r="H2" s="5"/>
    </row>
    <row r="3" spans="1:10" x14ac:dyDescent="0.2">
      <c r="A3" s="156">
        <v>43292</v>
      </c>
      <c r="B3" s="157"/>
      <c r="C3" s="18"/>
      <c r="D3" s="22"/>
      <c r="E3" s="11"/>
      <c r="F3" s="11"/>
      <c r="G3" s="11"/>
      <c r="H3" s="7"/>
    </row>
    <row r="4" spans="1:10" s="12" customFormat="1" x14ac:dyDescent="0.2">
      <c r="A4" s="150" t="s">
        <v>191</v>
      </c>
      <c r="B4" s="158"/>
      <c r="C4" s="150" t="s">
        <v>192</v>
      </c>
      <c r="D4" s="151"/>
      <c r="E4" s="147" t="s">
        <v>193</v>
      </c>
      <c r="F4" s="148"/>
      <c r="G4" s="147" t="s">
        <v>194</v>
      </c>
      <c r="H4" s="148"/>
      <c r="I4" s="33" t="s">
        <v>317</v>
      </c>
      <c r="J4" s="121" t="s">
        <v>766</v>
      </c>
    </row>
    <row r="5" spans="1:10" ht="12.75" customHeight="1" x14ac:dyDescent="0.2">
      <c r="A5" s="73" t="s">
        <v>0</v>
      </c>
      <c r="B5" s="74" t="s">
        <v>189</v>
      </c>
      <c r="C5" s="73" t="s">
        <v>0</v>
      </c>
      <c r="D5" s="74" t="s">
        <v>189</v>
      </c>
      <c r="E5" s="73" t="s">
        <v>0</v>
      </c>
      <c r="F5" s="74" t="s">
        <v>189</v>
      </c>
      <c r="G5" s="75" t="s">
        <v>0</v>
      </c>
      <c r="H5" s="76" t="s">
        <v>189</v>
      </c>
      <c r="I5" s="142" t="s">
        <v>639</v>
      </c>
      <c r="J5" s="122"/>
    </row>
    <row r="6" spans="1:10" ht="12.75" customHeight="1" x14ac:dyDescent="0.2">
      <c r="A6" s="17">
        <v>10000</v>
      </c>
      <c r="B6" s="26" t="s">
        <v>772</v>
      </c>
      <c r="C6" s="17">
        <v>10000</v>
      </c>
      <c r="D6" s="26" t="s">
        <v>772</v>
      </c>
      <c r="E6" s="17">
        <v>10000</v>
      </c>
      <c r="F6" s="26" t="s">
        <v>772</v>
      </c>
      <c r="G6" s="17">
        <v>10000</v>
      </c>
      <c r="H6" s="26" t="s">
        <v>772</v>
      </c>
      <c r="I6" s="143"/>
      <c r="J6" s="122" t="s">
        <v>767</v>
      </c>
    </row>
    <row r="7" spans="1:10" ht="12.75" customHeight="1" x14ac:dyDescent="0.2">
      <c r="A7" s="17">
        <v>10100</v>
      </c>
      <c r="B7" s="15" t="s">
        <v>1</v>
      </c>
      <c r="C7" s="17">
        <v>10100</v>
      </c>
      <c r="D7" s="15" t="s">
        <v>1</v>
      </c>
      <c r="E7" s="17">
        <v>10100</v>
      </c>
      <c r="F7" s="15" t="s">
        <v>1</v>
      </c>
      <c r="G7" s="17">
        <v>10100</v>
      </c>
      <c r="H7" s="15" t="s">
        <v>1</v>
      </c>
      <c r="I7" s="143"/>
      <c r="J7" s="122" t="s">
        <v>767</v>
      </c>
    </row>
    <row r="8" spans="1:10" ht="12.75" customHeight="1" x14ac:dyDescent="0.2">
      <c r="A8" s="17">
        <v>11000</v>
      </c>
      <c r="B8" s="15" t="s">
        <v>1</v>
      </c>
      <c r="C8" s="17">
        <v>11000</v>
      </c>
      <c r="D8" s="15" t="s">
        <v>1</v>
      </c>
      <c r="E8" s="17">
        <v>11000</v>
      </c>
      <c r="F8" s="15" t="s">
        <v>1</v>
      </c>
      <c r="G8" s="17">
        <v>11000</v>
      </c>
      <c r="H8" s="15" t="s">
        <v>1</v>
      </c>
      <c r="I8" s="143"/>
      <c r="J8" s="122" t="s">
        <v>767</v>
      </c>
    </row>
    <row r="9" spans="1:10" ht="12.75" customHeight="1" x14ac:dyDescent="0.2">
      <c r="A9" s="17">
        <v>13000</v>
      </c>
      <c r="B9" s="15" t="s">
        <v>2</v>
      </c>
      <c r="C9" s="17">
        <v>13000</v>
      </c>
      <c r="D9" s="15" t="s">
        <v>2</v>
      </c>
      <c r="E9" s="17">
        <v>13000</v>
      </c>
      <c r="F9" s="15" t="s">
        <v>2</v>
      </c>
      <c r="G9" s="17">
        <v>13000</v>
      </c>
      <c r="H9" s="15" t="s">
        <v>2</v>
      </c>
      <c r="I9" s="143"/>
      <c r="J9" s="122" t="s">
        <v>767</v>
      </c>
    </row>
    <row r="10" spans="1:10" ht="12.75" customHeight="1" x14ac:dyDescent="0.2">
      <c r="A10" s="17">
        <v>13500</v>
      </c>
      <c r="B10" s="15" t="s">
        <v>316</v>
      </c>
      <c r="C10" s="17">
        <v>13500</v>
      </c>
      <c r="D10" s="15" t="s">
        <v>316</v>
      </c>
      <c r="E10" s="17">
        <v>13500</v>
      </c>
      <c r="F10" s="15" t="s">
        <v>316</v>
      </c>
      <c r="G10" s="17">
        <v>13500</v>
      </c>
      <c r="H10" s="15" t="s">
        <v>316</v>
      </c>
      <c r="I10" s="143"/>
      <c r="J10" s="122" t="s">
        <v>767</v>
      </c>
    </row>
    <row r="11" spans="1:10" ht="12.75" customHeight="1" x14ac:dyDescent="0.2">
      <c r="A11" s="17">
        <v>14000</v>
      </c>
      <c r="B11" s="15" t="s">
        <v>3</v>
      </c>
      <c r="C11" s="17">
        <v>14000</v>
      </c>
      <c r="D11" s="15" t="s">
        <v>3</v>
      </c>
      <c r="E11" s="17">
        <v>14000</v>
      </c>
      <c r="F11" s="15" t="s">
        <v>3</v>
      </c>
      <c r="G11" s="17">
        <v>14000</v>
      </c>
      <c r="H11" s="15" t="s">
        <v>3</v>
      </c>
      <c r="I11" s="143"/>
      <c r="J11" s="122" t="s">
        <v>767</v>
      </c>
    </row>
    <row r="12" spans="1:10" ht="12.75" customHeight="1" x14ac:dyDescent="0.2">
      <c r="A12" s="17">
        <v>15000</v>
      </c>
      <c r="B12" s="15" t="s">
        <v>4</v>
      </c>
      <c r="C12" s="17">
        <v>15000</v>
      </c>
      <c r="D12" s="15" t="s">
        <v>4</v>
      </c>
      <c r="E12" s="17">
        <v>15000</v>
      </c>
      <c r="F12" s="15" t="s">
        <v>4</v>
      </c>
      <c r="G12" s="17">
        <v>15000</v>
      </c>
      <c r="H12" s="15" t="s">
        <v>4</v>
      </c>
      <c r="I12" s="110" t="s">
        <v>640</v>
      </c>
      <c r="J12" s="122" t="s">
        <v>768</v>
      </c>
    </row>
    <row r="13" spans="1:10" ht="12.75" customHeight="1" x14ac:dyDescent="0.2">
      <c r="A13" s="17">
        <v>16000</v>
      </c>
      <c r="B13" s="15" t="s">
        <v>5</v>
      </c>
      <c r="C13" s="17">
        <v>16000</v>
      </c>
      <c r="D13" s="15" t="s">
        <v>5</v>
      </c>
      <c r="E13" s="17">
        <v>16000</v>
      </c>
      <c r="F13" s="15" t="s">
        <v>5</v>
      </c>
      <c r="G13" s="17">
        <v>16000</v>
      </c>
      <c r="H13" s="15" t="s">
        <v>5</v>
      </c>
      <c r="I13" s="110" t="s">
        <v>641</v>
      </c>
      <c r="J13" s="122" t="s">
        <v>768</v>
      </c>
    </row>
    <row r="14" spans="1:10" ht="12.75" customHeight="1" x14ac:dyDescent="0.2">
      <c r="A14" s="17">
        <v>17000</v>
      </c>
      <c r="B14" s="15" t="s">
        <v>6</v>
      </c>
      <c r="C14" s="17">
        <v>17000</v>
      </c>
      <c r="D14" s="15" t="s">
        <v>6</v>
      </c>
      <c r="E14" s="17">
        <v>17000</v>
      </c>
      <c r="F14" s="15" t="s">
        <v>6</v>
      </c>
      <c r="G14" s="17">
        <v>17000</v>
      </c>
      <c r="H14" s="15" t="s">
        <v>6</v>
      </c>
      <c r="I14" s="110" t="s">
        <v>642</v>
      </c>
      <c r="J14" s="122" t="s">
        <v>768</v>
      </c>
    </row>
    <row r="15" spans="1:10" ht="12.75" customHeight="1" x14ac:dyDescent="0.2">
      <c r="A15" s="17">
        <v>17500</v>
      </c>
      <c r="B15" s="15" t="s">
        <v>500</v>
      </c>
      <c r="C15" s="17">
        <v>17500</v>
      </c>
      <c r="D15" s="15" t="s">
        <v>500</v>
      </c>
      <c r="E15" s="17">
        <v>17500</v>
      </c>
      <c r="F15" s="15" t="s">
        <v>500</v>
      </c>
      <c r="G15" s="17">
        <v>17500</v>
      </c>
      <c r="H15" s="15" t="s">
        <v>500</v>
      </c>
      <c r="I15" s="110" t="s">
        <v>643</v>
      </c>
      <c r="J15" s="122" t="s">
        <v>768</v>
      </c>
    </row>
    <row r="16" spans="1:10" ht="12.75" customHeight="1" x14ac:dyDescent="0.2">
      <c r="A16" s="17">
        <v>18000</v>
      </c>
      <c r="B16" s="15" t="s">
        <v>527</v>
      </c>
      <c r="C16" s="17">
        <v>18000</v>
      </c>
      <c r="D16" s="15" t="s">
        <v>527</v>
      </c>
      <c r="E16" s="17">
        <v>18000</v>
      </c>
      <c r="F16" s="15" t="s">
        <v>527</v>
      </c>
      <c r="G16" s="17">
        <v>18000</v>
      </c>
      <c r="H16" s="26" t="s">
        <v>527</v>
      </c>
      <c r="I16" s="110" t="s">
        <v>644</v>
      </c>
      <c r="J16" s="122" t="s">
        <v>768</v>
      </c>
    </row>
    <row r="17" spans="1:10" ht="12.75" customHeight="1" x14ac:dyDescent="0.2">
      <c r="A17" s="17">
        <v>19000</v>
      </c>
      <c r="B17" s="15" t="s">
        <v>7</v>
      </c>
      <c r="C17" s="17">
        <v>19000</v>
      </c>
      <c r="D17" s="15" t="s">
        <v>7</v>
      </c>
      <c r="E17" s="17">
        <v>19000</v>
      </c>
      <c r="F17" s="15" t="s">
        <v>7</v>
      </c>
      <c r="G17" s="17">
        <v>19000</v>
      </c>
      <c r="H17" s="15" t="s">
        <v>7</v>
      </c>
      <c r="I17" s="111" t="s">
        <v>645</v>
      </c>
      <c r="J17" s="122" t="s">
        <v>768</v>
      </c>
    </row>
    <row r="18" spans="1:10" ht="12.75" customHeight="1" x14ac:dyDescent="0.2">
      <c r="A18" s="17">
        <v>20000</v>
      </c>
      <c r="B18" s="15" t="s">
        <v>8</v>
      </c>
      <c r="C18" s="17">
        <v>20000</v>
      </c>
      <c r="D18" s="15" t="s">
        <v>8</v>
      </c>
      <c r="E18" s="17">
        <v>20000</v>
      </c>
      <c r="F18" s="15" t="s">
        <v>8</v>
      </c>
      <c r="G18" s="17">
        <v>20000</v>
      </c>
      <c r="H18" s="15" t="s">
        <v>8</v>
      </c>
      <c r="I18" s="138" t="s">
        <v>646</v>
      </c>
      <c r="J18" s="122" t="s">
        <v>767</v>
      </c>
    </row>
    <row r="19" spans="1:10" ht="12.75" customHeight="1" x14ac:dyDescent="0.2">
      <c r="A19" s="17">
        <v>20199</v>
      </c>
      <c r="B19" s="15" t="s">
        <v>9</v>
      </c>
      <c r="C19" s="17">
        <v>20199</v>
      </c>
      <c r="D19" s="15" t="s">
        <v>9</v>
      </c>
      <c r="E19" s="17">
        <v>20199</v>
      </c>
      <c r="F19" s="15" t="s">
        <v>9</v>
      </c>
      <c r="G19" s="17">
        <v>20199</v>
      </c>
      <c r="H19" s="15" t="s">
        <v>9</v>
      </c>
      <c r="I19" s="138"/>
      <c r="J19" s="122" t="s">
        <v>767</v>
      </c>
    </row>
    <row r="20" spans="1:10" ht="12.75" customHeight="1" x14ac:dyDescent="0.2">
      <c r="A20" s="17">
        <v>20200</v>
      </c>
      <c r="B20" s="26" t="s">
        <v>12</v>
      </c>
      <c r="C20" s="17">
        <v>20200</v>
      </c>
      <c r="D20" s="15" t="s">
        <v>12</v>
      </c>
      <c r="E20" s="17">
        <v>20200</v>
      </c>
      <c r="F20" s="15" t="s">
        <v>202</v>
      </c>
      <c r="G20" s="17">
        <v>20200</v>
      </c>
      <c r="H20" s="15" t="s">
        <v>202</v>
      </c>
      <c r="I20" s="110" t="s">
        <v>647</v>
      </c>
      <c r="J20" s="122" t="s">
        <v>767</v>
      </c>
    </row>
    <row r="21" spans="1:10" ht="12.75" customHeight="1" x14ac:dyDescent="0.2">
      <c r="A21" s="17">
        <v>20300</v>
      </c>
      <c r="B21" s="15" t="s">
        <v>10</v>
      </c>
      <c r="C21" s="17">
        <v>20300</v>
      </c>
      <c r="D21" s="15" t="s">
        <v>10</v>
      </c>
      <c r="E21" s="17">
        <v>20300</v>
      </c>
      <c r="F21" s="15" t="s">
        <v>10</v>
      </c>
      <c r="G21" s="17">
        <v>20300</v>
      </c>
      <c r="H21" s="15" t="s">
        <v>10</v>
      </c>
      <c r="I21" s="138" t="s">
        <v>648</v>
      </c>
      <c r="J21" s="122" t="s">
        <v>767</v>
      </c>
    </row>
    <row r="22" spans="1:10" ht="12.75" customHeight="1" x14ac:dyDescent="0.2">
      <c r="A22" s="17">
        <v>20700</v>
      </c>
      <c r="B22" s="15" t="s">
        <v>195</v>
      </c>
      <c r="C22" s="17">
        <v>20700</v>
      </c>
      <c r="D22" s="15" t="s">
        <v>195</v>
      </c>
      <c r="E22" s="17">
        <v>20700</v>
      </c>
      <c r="F22" s="15" t="s">
        <v>195</v>
      </c>
      <c r="G22" s="17">
        <v>20700</v>
      </c>
      <c r="H22" s="15" t="s">
        <v>195</v>
      </c>
      <c r="I22" s="138"/>
      <c r="J22" s="122" t="s">
        <v>767</v>
      </c>
    </row>
    <row r="23" spans="1:10" ht="12.75" customHeight="1" x14ac:dyDescent="0.2">
      <c r="A23" s="17">
        <v>20800</v>
      </c>
      <c r="B23" s="15" t="s">
        <v>11</v>
      </c>
      <c r="C23" s="17">
        <v>20800</v>
      </c>
      <c r="D23" s="15" t="s">
        <v>11</v>
      </c>
      <c r="E23" s="17">
        <v>20800</v>
      </c>
      <c r="F23" s="15" t="s">
        <v>11</v>
      </c>
      <c r="G23" s="17">
        <v>20800</v>
      </c>
      <c r="H23" s="15" t="s">
        <v>11</v>
      </c>
      <c r="I23" s="138"/>
      <c r="J23" s="122" t="s">
        <v>767</v>
      </c>
    </row>
    <row r="24" spans="1:10" ht="12.75" customHeight="1" x14ac:dyDescent="0.2">
      <c r="A24" s="17">
        <v>20900</v>
      </c>
      <c r="B24" s="15" t="s">
        <v>13</v>
      </c>
      <c r="C24" s="17">
        <v>20900</v>
      </c>
      <c r="D24" s="15" t="s">
        <v>13</v>
      </c>
      <c r="E24" s="17">
        <v>20900</v>
      </c>
      <c r="F24" s="15" t="s">
        <v>13</v>
      </c>
      <c r="G24" s="17">
        <v>20900</v>
      </c>
      <c r="H24" s="15" t="s">
        <v>13</v>
      </c>
      <c r="I24" s="138"/>
      <c r="J24" s="122" t="s">
        <v>767</v>
      </c>
    </row>
    <row r="25" spans="1:10" ht="12.75" customHeight="1" x14ac:dyDescent="0.2">
      <c r="A25" s="17">
        <v>21000</v>
      </c>
      <c r="B25" s="15" t="s">
        <v>14</v>
      </c>
      <c r="C25" s="17">
        <v>21000</v>
      </c>
      <c r="D25" s="15" t="s">
        <v>14</v>
      </c>
      <c r="E25" s="17">
        <v>21000</v>
      </c>
      <c r="F25" s="15" t="s">
        <v>203</v>
      </c>
      <c r="G25" s="17">
        <v>21000</v>
      </c>
      <c r="H25" s="15" t="s">
        <v>207</v>
      </c>
      <c r="I25" s="138"/>
      <c r="J25" s="122" t="s">
        <v>767</v>
      </c>
    </row>
    <row r="26" spans="1:10" ht="12.75" customHeight="1" x14ac:dyDescent="0.2">
      <c r="A26" s="17">
        <v>22000</v>
      </c>
      <c r="B26" s="15" t="s">
        <v>15</v>
      </c>
      <c r="C26" s="17">
        <v>22000</v>
      </c>
      <c r="D26" s="15" t="s">
        <v>15</v>
      </c>
      <c r="E26" s="17">
        <v>22000</v>
      </c>
      <c r="F26" s="15" t="s">
        <v>15</v>
      </c>
      <c r="G26" s="17">
        <v>22000</v>
      </c>
      <c r="H26" s="15" t="s">
        <v>15</v>
      </c>
      <c r="I26" s="138"/>
      <c r="J26" s="122" t="s">
        <v>767</v>
      </c>
    </row>
    <row r="27" spans="1:10" ht="12.75" customHeight="1" x14ac:dyDescent="0.2">
      <c r="A27" s="17">
        <v>23000</v>
      </c>
      <c r="B27" s="15" t="s">
        <v>16</v>
      </c>
      <c r="C27" s="17">
        <v>23000</v>
      </c>
      <c r="D27" s="15" t="s">
        <v>16</v>
      </c>
      <c r="E27" s="17">
        <v>23000</v>
      </c>
      <c r="F27" s="15" t="s">
        <v>16</v>
      </c>
      <c r="G27" s="17">
        <v>23000</v>
      </c>
      <c r="H27" s="15" t="s">
        <v>16</v>
      </c>
      <c r="I27" s="138"/>
      <c r="J27" s="122" t="s">
        <v>767</v>
      </c>
    </row>
    <row r="28" spans="1:10" ht="12.75" customHeight="1" x14ac:dyDescent="0.2">
      <c r="A28" s="17">
        <v>24000</v>
      </c>
      <c r="B28" s="15" t="s">
        <v>17</v>
      </c>
      <c r="C28" s="17">
        <v>24000</v>
      </c>
      <c r="D28" s="15" t="s">
        <v>17</v>
      </c>
      <c r="E28" s="17">
        <v>24000</v>
      </c>
      <c r="F28" s="15" t="s">
        <v>17</v>
      </c>
      <c r="G28" s="17">
        <v>24000</v>
      </c>
      <c r="H28" s="15" t="s">
        <v>17</v>
      </c>
      <c r="I28" s="102" t="s">
        <v>649</v>
      </c>
      <c r="J28" s="122" t="s">
        <v>768</v>
      </c>
    </row>
    <row r="29" spans="1:10" ht="12.75" customHeight="1" x14ac:dyDescent="0.2">
      <c r="A29" s="17">
        <v>24500</v>
      </c>
      <c r="B29" s="26" t="s">
        <v>196</v>
      </c>
      <c r="C29" s="17">
        <v>24500</v>
      </c>
      <c r="D29" s="15" t="s">
        <v>196</v>
      </c>
      <c r="E29" s="17">
        <v>24500</v>
      </c>
      <c r="F29" s="15" t="s">
        <v>196</v>
      </c>
      <c r="G29" s="17">
        <v>24500</v>
      </c>
      <c r="H29" s="15" t="s">
        <v>196</v>
      </c>
      <c r="I29" s="102" t="s">
        <v>650</v>
      </c>
      <c r="J29" s="122" t="s">
        <v>768</v>
      </c>
    </row>
    <row r="30" spans="1:10" ht="12.75" customHeight="1" x14ac:dyDescent="0.2">
      <c r="A30" s="17">
        <v>25000</v>
      </c>
      <c r="B30" s="15" t="s">
        <v>18</v>
      </c>
      <c r="C30" s="17">
        <v>25000</v>
      </c>
      <c r="D30" s="15" t="s">
        <v>18</v>
      </c>
      <c r="E30" s="17">
        <v>25000</v>
      </c>
      <c r="F30" s="15" t="s">
        <v>18</v>
      </c>
      <c r="G30" s="17">
        <v>25000</v>
      </c>
      <c r="H30" s="15" t="s">
        <v>18</v>
      </c>
      <c r="I30" s="102" t="s">
        <v>651</v>
      </c>
      <c r="J30" s="122" t="s">
        <v>768</v>
      </c>
    </row>
    <row r="31" spans="1:10" ht="12.75" customHeight="1" x14ac:dyDescent="0.2">
      <c r="A31" s="17">
        <v>25300</v>
      </c>
      <c r="B31" s="15" t="s">
        <v>19</v>
      </c>
      <c r="C31" s="17">
        <v>25300</v>
      </c>
      <c r="D31" s="15" t="s">
        <v>19</v>
      </c>
      <c r="E31" s="17">
        <v>25300</v>
      </c>
      <c r="F31" s="15" t="s">
        <v>19</v>
      </c>
      <c r="G31" s="17">
        <v>25300</v>
      </c>
      <c r="H31" s="15" t="s">
        <v>19</v>
      </c>
      <c r="I31" s="102" t="s">
        <v>652</v>
      </c>
      <c r="J31" s="122" t="s">
        <v>768</v>
      </c>
    </row>
    <row r="32" spans="1:10" ht="12.75" customHeight="1" x14ac:dyDescent="0.2">
      <c r="A32" s="17">
        <v>25500</v>
      </c>
      <c r="B32" s="15" t="s">
        <v>512</v>
      </c>
      <c r="C32" s="17">
        <v>25500</v>
      </c>
      <c r="D32" s="15" t="s">
        <v>512</v>
      </c>
      <c r="E32" s="17">
        <v>25500</v>
      </c>
      <c r="F32" s="15" t="s">
        <v>512</v>
      </c>
      <c r="G32" s="17">
        <v>25500</v>
      </c>
      <c r="H32" s="15" t="s">
        <v>512</v>
      </c>
      <c r="I32" s="96" t="s">
        <v>653</v>
      </c>
      <c r="J32" s="122" t="s">
        <v>767</v>
      </c>
    </row>
    <row r="33" spans="1:10" ht="12.75" customHeight="1" x14ac:dyDescent="0.2">
      <c r="A33" s="17">
        <v>26000</v>
      </c>
      <c r="B33" s="15" t="s">
        <v>262</v>
      </c>
      <c r="C33" s="17">
        <v>26000</v>
      </c>
      <c r="D33" s="26" t="s">
        <v>262</v>
      </c>
      <c r="E33" s="17">
        <v>26000</v>
      </c>
      <c r="F33" s="15" t="s">
        <v>262</v>
      </c>
      <c r="G33" s="17">
        <v>26000</v>
      </c>
      <c r="H33" s="15" t="s">
        <v>262</v>
      </c>
      <c r="I33" s="138" t="s">
        <v>654</v>
      </c>
      <c r="J33" s="122" t="s">
        <v>768</v>
      </c>
    </row>
    <row r="34" spans="1:10" ht="12.75" customHeight="1" x14ac:dyDescent="0.2">
      <c r="A34" s="17">
        <v>26100</v>
      </c>
      <c r="B34" s="15" t="s">
        <v>263</v>
      </c>
      <c r="C34" s="17">
        <v>26100</v>
      </c>
      <c r="D34" s="26" t="s">
        <v>263</v>
      </c>
      <c r="E34" s="17">
        <v>26100</v>
      </c>
      <c r="F34" s="15" t="s">
        <v>263</v>
      </c>
      <c r="G34" s="17">
        <v>26100</v>
      </c>
      <c r="H34" s="15" t="s">
        <v>263</v>
      </c>
      <c r="I34" s="138"/>
      <c r="J34" s="122" t="s">
        <v>768</v>
      </c>
    </row>
    <row r="35" spans="1:10" ht="12.75" customHeight="1" x14ac:dyDescent="0.2">
      <c r="A35" s="17">
        <v>26200</v>
      </c>
      <c r="B35" s="15" t="s">
        <v>264</v>
      </c>
      <c r="C35" s="17">
        <v>26200</v>
      </c>
      <c r="D35" s="26" t="s">
        <v>264</v>
      </c>
      <c r="E35" s="17">
        <v>26200</v>
      </c>
      <c r="F35" s="15" t="s">
        <v>264</v>
      </c>
      <c r="G35" s="17">
        <v>26200</v>
      </c>
      <c r="H35" s="15" t="s">
        <v>264</v>
      </c>
      <c r="I35" s="138"/>
      <c r="J35" s="122" t="s">
        <v>768</v>
      </c>
    </row>
    <row r="36" spans="1:10" ht="12.75" customHeight="1" x14ac:dyDescent="0.2">
      <c r="A36" s="17">
        <v>27000</v>
      </c>
      <c r="B36" s="15" t="s">
        <v>20</v>
      </c>
      <c r="C36" s="17">
        <v>27000</v>
      </c>
      <c r="D36" s="15" t="s">
        <v>20</v>
      </c>
      <c r="E36" s="17">
        <v>27000</v>
      </c>
      <c r="F36" s="15" t="s">
        <v>20</v>
      </c>
      <c r="G36" s="17">
        <v>27000</v>
      </c>
      <c r="H36" s="15" t="s">
        <v>20</v>
      </c>
      <c r="I36" s="102" t="s">
        <v>655</v>
      </c>
      <c r="J36" s="122" t="s">
        <v>767</v>
      </c>
    </row>
    <row r="37" spans="1:10" ht="12.75" customHeight="1" x14ac:dyDescent="0.2">
      <c r="A37" s="17">
        <v>28000</v>
      </c>
      <c r="B37" s="15" t="s">
        <v>513</v>
      </c>
      <c r="C37" s="17">
        <v>28000</v>
      </c>
      <c r="D37" s="15" t="s">
        <v>513</v>
      </c>
      <c r="E37" s="17">
        <v>28000</v>
      </c>
      <c r="F37" s="15" t="s">
        <v>513</v>
      </c>
      <c r="G37" s="17">
        <v>28000</v>
      </c>
      <c r="H37" s="15" t="s">
        <v>513</v>
      </c>
      <c r="I37" s="96" t="s">
        <v>656</v>
      </c>
      <c r="J37" s="122" t="s">
        <v>767</v>
      </c>
    </row>
    <row r="38" spans="1:10" s="24" customFormat="1" ht="12.75" customHeight="1" x14ac:dyDescent="0.2">
      <c r="A38" s="17">
        <v>29000</v>
      </c>
      <c r="B38" s="15" t="s">
        <v>21</v>
      </c>
      <c r="C38" s="17" t="s">
        <v>209</v>
      </c>
      <c r="D38" s="15" t="s">
        <v>209</v>
      </c>
      <c r="E38" s="17" t="s">
        <v>209</v>
      </c>
      <c r="F38" s="15" t="s">
        <v>209</v>
      </c>
      <c r="G38" s="17" t="s">
        <v>209</v>
      </c>
      <c r="H38" s="15" t="s">
        <v>209</v>
      </c>
      <c r="I38" s="102" t="s">
        <v>657</v>
      </c>
      <c r="J38" s="122" t="s">
        <v>767</v>
      </c>
    </row>
    <row r="39" spans="1:10" s="24" customFormat="1" ht="12.75" customHeight="1" x14ac:dyDescent="0.2">
      <c r="A39" s="17">
        <v>29100</v>
      </c>
      <c r="B39" s="15" t="s">
        <v>514</v>
      </c>
      <c r="C39" s="17">
        <v>29100</v>
      </c>
      <c r="D39" s="15" t="s">
        <v>514</v>
      </c>
      <c r="E39" s="17">
        <v>29100</v>
      </c>
      <c r="F39" s="15" t="s">
        <v>514</v>
      </c>
      <c r="G39" s="17">
        <v>29100</v>
      </c>
      <c r="H39" s="15" t="s">
        <v>514</v>
      </c>
      <c r="I39" s="96" t="s">
        <v>658</v>
      </c>
      <c r="J39" s="122" t="s">
        <v>767</v>
      </c>
    </row>
    <row r="40" spans="1:10" ht="12.75" customHeight="1" x14ac:dyDescent="0.2">
      <c r="A40" s="17">
        <v>30000</v>
      </c>
      <c r="B40" s="15" t="s">
        <v>22</v>
      </c>
      <c r="C40" s="17">
        <v>30000</v>
      </c>
      <c r="D40" s="15" t="s">
        <v>22</v>
      </c>
      <c r="E40" s="17">
        <v>30000</v>
      </c>
      <c r="F40" s="15" t="s">
        <v>22</v>
      </c>
      <c r="G40" s="17">
        <v>30000</v>
      </c>
      <c r="H40" s="15" t="s">
        <v>22</v>
      </c>
      <c r="I40" s="138" t="s">
        <v>775</v>
      </c>
      <c r="J40" s="122" t="s">
        <v>768</v>
      </c>
    </row>
    <row r="41" spans="1:10" ht="12.75" customHeight="1" x14ac:dyDescent="0.2">
      <c r="A41" s="17">
        <v>30500</v>
      </c>
      <c r="B41" s="15" t="s">
        <v>23</v>
      </c>
      <c r="C41" s="17">
        <v>30500</v>
      </c>
      <c r="D41" s="15" t="s">
        <v>23</v>
      </c>
      <c r="E41" s="17">
        <v>30500</v>
      </c>
      <c r="F41" s="15" t="s">
        <v>23</v>
      </c>
      <c r="G41" s="17">
        <v>30500</v>
      </c>
      <c r="H41" s="15" t="s">
        <v>23</v>
      </c>
      <c r="I41" s="138"/>
      <c r="J41" s="122" t="s">
        <v>768</v>
      </c>
    </row>
    <row r="42" spans="1:10" ht="12.75" customHeight="1" x14ac:dyDescent="0.2">
      <c r="A42" s="17">
        <v>31000</v>
      </c>
      <c r="B42" s="15" t="s">
        <v>24</v>
      </c>
      <c r="C42" s="17">
        <v>31000</v>
      </c>
      <c r="D42" s="15" t="s">
        <v>24</v>
      </c>
      <c r="E42" s="17">
        <v>31000</v>
      </c>
      <c r="F42" s="15" t="s">
        <v>24</v>
      </c>
      <c r="G42" s="17">
        <v>31000</v>
      </c>
      <c r="H42" s="15" t="s">
        <v>24</v>
      </c>
      <c r="I42" s="138"/>
      <c r="J42" s="122" t="s">
        <v>768</v>
      </c>
    </row>
    <row r="43" spans="1:10" ht="12.75" customHeight="1" x14ac:dyDescent="0.2">
      <c r="A43" s="17">
        <v>31400</v>
      </c>
      <c r="B43" s="15" t="s">
        <v>532</v>
      </c>
      <c r="C43" s="17">
        <v>31400</v>
      </c>
      <c r="D43" s="15" t="s">
        <v>532</v>
      </c>
      <c r="E43" s="17">
        <v>31400</v>
      </c>
      <c r="F43" s="15" t="s">
        <v>532</v>
      </c>
      <c r="G43" s="17">
        <v>31400</v>
      </c>
      <c r="H43" s="15" t="s">
        <v>532</v>
      </c>
      <c r="I43" s="138"/>
      <c r="J43" s="122" t="s">
        <v>768</v>
      </c>
    </row>
    <row r="44" spans="1:10" ht="12.75" customHeight="1" x14ac:dyDescent="0.2">
      <c r="A44" s="17">
        <v>31500</v>
      </c>
      <c r="B44" s="15" t="s">
        <v>25</v>
      </c>
      <c r="C44" s="17">
        <v>31500</v>
      </c>
      <c r="D44" s="15" t="s">
        <v>25</v>
      </c>
      <c r="E44" s="17">
        <v>31500</v>
      </c>
      <c r="F44" s="15" t="s">
        <v>25</v>
      </c>
      <c r="G44" s="17">
        <v>31500</v>
      </c>
      <c r="H44" s="15" t="s">
        <v>25</v>
      </c>
      <c r="I44" s="138"/>
      <c r="J44" s="122" t="s">
        <v>768</v>
      </c>
    </row>
    <row r="45" spans="1:10" ht="12.75" customHeight="1" x14ac:dyDescent="0.2">
      <c r="A45" s="17">
        <v>32000</v>
      </c>
      <c r="B45" s="15" t="s">
        <v>26</v>
      </c>
      <c r="C45" s="17">
        <v>32000</v>
      </c>
      <c r="D45" s="15" t="s">
        <v>26</v>
      </c>
      <c r="E45" s="17">
        <v>32000</v>
      </c>
      <c r="F45" s="15" t="s">
        <v>26</v>
      </c>
      <c r="G45" s="17">
        <v>32000</v>
      </c>
      <c r="H45" s="15" t="s">
        <v>26</v>
      </c>
      <c r="I45" s="138"/>
      <c r="J45" s="122" t="s">
        <v>768</v>
      </c>
    </row>
    <row r="46" spans="1:10" ht="12.75" customHeight="1" x14ac:dyDescent="0.2">
      <c r="A46" s="17">
        <v>32500</v>
      </c>
      <c r="B46" s="15" t="s">
        <v>27</v>
      </c>
      <c r="C46" s="17">
        <v>32500</v>
      </c>
      <c r="D46" s="15" t="s">
        <v>27</v>
      </c>
      <c r="E46" s="17">
        <v>32500</v>
      </c>
      <c r="F46" s="15" t="s">
        <v>27</v>
      </c>
      <c r="G46" s="17">
        <v>32500</v>
      </c>
      <c r="H46" s="15" t="s">
        <v>27</v>
      </c>
      <c r="I46" s="138"/>
      <c r="J46" s="122" t="s">
        <v>768</v>
      </c>
    </row>
    <row r="47" spans="1:10" ht="12.75" customHeight="1" x14ac:dyDescent="0.2">
      <c r="A47" s="17">
        <v>33000</v>
      </c>
      <c r="B47" s="15" t="s">
        <v>467</v>
      </c>
      <c r="C47" s="17">
        <v>33000</v>
      </c>
      <c r="D47" s="15" t="s">
        <v>467</v>
      </c>
      <c r="E47" s="17">
        <v>33000</v>
      </c>
      <c r="F47" s="15" t="s">
        <v>467</v>
      </c>
      <c r="G47" s="17">
        <v>33000</v>
      </c>
      <c r="H47" s="15" t="s">
        <v>467</v>
      </c>
      <c r="I47" s="138"/>
      <c r="J47" s="122" t="s">
        <v>768</v>
      </c>
    </row>
    <row r="48" spans="1:10" ht="12.75" customHeight="1" x14ac:dyDescent="0.2">
      <c r="A48" s="17">
        <v>33500</v>
      </c>
      <c r="B48" s="15" t="s">
        <v>28</v>
      </c>
      <c r="C48" s="17">
        <v>33500</v>
      </c>
      <c r="D48" s="15" t="s">
        <v>28</v>
      </c>
      <c r="E48" s="17">
        <v>33500</v>
      </c>
      <c r="F48" s="15" t="s">
        <v>28</v>
      </c>
      <c r="G48" s="17">
        <v>33500</v>
      </c>
      <c r="H48" s="15" t="s">
        <v>28</v>
      </c>
      <c r="I48" s="138"/>
      <c r="J48" s="122" t="s">
        <v>768</v>
      </c>
    </row>
    <row r="49" spans="1:10" ht="12.75" customHeight="1" x14ac:dyDescent="0.2">
      <c r="A49" s="17">
        <v>33600</v>
      </c>
      <c r="B49" s="15" t="s">
        <v>265</v>
      </c>
      <c r="C49" s="17">
        <v>33600</v>
      </c>
      <c r="D49" s="15" t="s">
        <v>265</v>
      </c>
      <c r="E49" s="17">
        <v>33600</v>
      </c>
      <c r="F49" s="15" t="s">
        <v>265</v>
      </c>
      <c r="G49" s="17">
        <v>33600</v>
      </c>
      <c r="H49" s="15" t="s">
        <v>265</v>
      </c>
      <c r="I49" s="138"/>
      <c r="J49" s="122" t="s">
        <v>768</v>
      </c>
    </row>
    <row r="50" spans="1:10" ht="12.75" customHeight="1" x14ac:dyDescent="0.2">
      <c r="A50" s="17">
        <v>33900</v>
      </c>
      <c r="B50" s="15" t="s">
        <v>773</v>
      </c>
      <c r="C50" s="17">
        <v>33900</v>
      </c>
      <c r="D50" s="15" t="s">
        <v>773</v>
      </c>
      <c r="E50" s="17">
        <v>33900</v>
      </c>
      <c r="F50" s="15" t="s">
        <v>773</v>
      </c>
      <c r="G50" s="17">
        <v>33900</v>
      </c>
      <c r="H50" s="15" t="s">
        <v>773</v>
      </c>
      <c r="I50" s="119" t="s">
        <v>774</v>
      </c>
      <c r="J50" s="122" t="s">
        <v>768</v>
      </c>
    </row>
    <row r="51" spans="1:10" ht="12.75" customHeight="1" x14ac:dyDescent="0.2">
      <c r="A51" s="17">
        <v>34300</v>
      </c>
      <c r="B51" s="15" t="s">
        <v>29</v>
      </c>
      <c r="C51" s="17">
        <v>34300</v>
      </c>
      <c r="D51" s="15" t="s">
        <v>29</v>
      </c>
      <c r="E51" s="17">
        <v>34300</v>
      </c>
      <c r="F51" s="15" t="s">
        <v>29</v>
      </c>
      <c r="G51" s="17">
        <v>34300</v>
      </c>
      <c r="H51" s="15" t="s">
        <v>29</v>
      </c>
      <c r="I51" s="138" t="s">
        <v>659</v>
      </c>
      <c r="J51" s="122" t="s">
        <v>768</v>
      </c>
    </row>
    <row r="52" spans="1:10" ht="12.75" customHeight="1" x14ac:dyDescent="0.2">
      <c r="A52" s="17">
        <v>34400</v>
      </c>
      <c r="B52" s="15" t="s">
        <v>30</v>
      </c>
      <c r="C52" s="17">
        <v>34400</v>
      </c>
      <c r="D52" s="15" t="s">
        <v>30</v>
      </c>
      <c r="E52" s="17">
        <v>34400</v>
      </c>
      <c r="F52" s="15" t="s">
        <v>30</v>
      </c>
      <c r="G52" s="17">
        <v>34400</v>
      </c>
      <c r="H52" s="15" t="s">
        <v>30</v>
      </c>
      <c r="I52" s="138"/>
      <c r="J52" s="122" t="s">
        <v>768</v>
      </c>
    </row>
    <row r="53" spans="1:10" ht="12.75" customHeight="1" x14ac:dyDescent="0.2">
      <c r="A53" s="17">
        <v>34500</v>
      </c>
      <c r="B53" s="15" t="s">
        <v>31</v>
      </c>
      <c r="C53" s="17">
        <v>34500</v>
      </c>
      <c r="D53" s="15" t="s">
        <v>31</v>
      </c>
      <c r="E53" s="17">
        <v>34500</v>
      </c>
      <c r="F53" s="15" t="s">
        <v>31</v>
      </c>
      <c r="G53" s="17">
        <v>34500</v>
      </c>
      <c r="H53" s="15" t="s">
        <v>31</v>
      </c>
      <c r="I53" s="138"/>
      <c r="J53" s="122" t="s">
        <v>768</v>
      </c>
    </row>
    <row r="54" spans="1:10" ht="12.75" customHeight="1" x14ac:dyDescent="0.2">
      <c r="A54" s="17">
        <v>34600</v>
      </c>
      <c r="B54" s="15" t="s">
        <v>32</v>
      </c>
      <c r="C54" s="17">
        <v>34600</v>
      </c>
      <c r="D54" s="15" t="s">
        <v>32</v>
      </c>
      <c r="E54" s="17">
        <v>34600</v>
      </c>
      <c r="F54" s="15" t="s">
        <v>32</v>
      </c>
      <c r="G54" s="17">
        <v>34600</v>
      </c>
      <c r="H54" s="15" t="s">
        <v>32</v>
      </c>
      <c r="I54" s="138"/>
      <c r="J54" s="122" t="s">
        <v>768</v>
      </c>
    </row>
    <row r="55" spans="1:10" ht="12.75" customHeight="1" x14ac:dyDescent="0.2">
      <c r="A55" s="17">
        <v>35000</v>
      </c>
      <c r="B55" s="15" t="s">
        <v>5</v>
      </c>
      <c r="C55" s="17">
        <v>35000</v>
      </c>
      <c r="D55" s="15" t="s">
        <v>5</v>
      </c>
      <c r="E55" s="17">
        <v>35000</v>
      </c>
      <c r="F55" s="15" t="s">
        <v>5</v>
      </c>
      <c r="G55" s="17">
        <v>35000</v>
      </c>
      <c r="H55" s="15" t="s">
        <v>5</v>
      </c>
      <c r="I55" s="110" t="s">
        <v>660</v>
      </c>
      <c r="J55" s="122" t="s">
        <v>768</v>
      </c>
    </row>
    <row r="56" spans="1:10" ht="12.75" customHeight="1" x14ac:dyDescent="0.2">
      <c r="A56" s="17">
        <v>35200</v>
      </c>
      <c r="B56" s="15" t="s">
        <v>6</v>
      </c>
      <c r="C56" s="17">
        <v>35200</v>
      </c>
      <c r="D56" s="15" t="s">
        <v>6</v>
      </c>
      <c r="E56" s="17">
        <v>35200</v>
      </c>
      <c r="F56" s="15" t="s">
        <v>6</v>
      </c>
      <c r="G56" s="17">
        <v>35200</v>
      </c>
      <c r="H56" s="15" t="s">
        <v>6</v>
      </c>
      <c r="I56" s="110" t="s">
        <v>661</v>
      </c>
      <c r="J56" s="122" t="s">
        <v>768</v>
      </c>
    </row>
    <row r="57" spans="1:10" ht="12.75" customHeight="1" x14ac:dyDescent="0.2">
      <c r="A57" s="17">
        <v>35400</v>
      </c>
      <c r="B57" s="15" t="s">
        <v>501</v>
      </c>
      <c r="C57" s="17">
        <v>35400</v>
      </c>
      <c r="D57" s="15" t="s">
        <v>501</v>
      </c>
      <c r="E57" s="17">
        <v>35400</v>
      </c>
      <c r="F57" s="15" t="s">
        <v>501</v>
      </c>
      <c r="G57" s="17">
        <v>35400</v>
      </c>
      <c r="H57" s="15" t="s">
        <v>501</v>
      </c>
      <c r="I57" s="110" t="s">
        <v>662</v>
      </c>
      <c r="J57" s="122" t="s">
        <v>768</v>
      </c>
    </row>
    <row r="58" spans="1:10" ht="12.75" customHeight="1" x14ac:dyDescent="0.2">
      <c r="A58" s="17">
        <v>35500</v>
      </c>
      <c r="B58" s="15" t="s">
        <v>528</v>
      </c>
      <c r="C58" s="17">
        <v>35500</v>
      </c>
      <c r="D58" s="15" t="s">
        <v>528</v>
      </c>
      <c r="E58" s="17">
        <v>35500</v>
      </c>
      <c r="F58" s="15" t="s">
        <v>528</v>
      </c>
      <c r="G58" s="17">
        <v>35500</v>
      </c>
      <c r="H58" s="15" t="s">
        <v>528</v>
      </c>
      <c r="I58" s="110" t="s">
        <v>663</v>
      </c>
      <c r="J58" s="122" t="s">
        <v>768</v>
      </c>
    </row>
    <row r="59" spans="1:10" ht="12.75" customHeight="1" x14ac:dyDescent="0.2">
      <c r="A59" s="17">
        <v>35700</v>
      </c>
      <c r="B59" s="15" t="s">
        <v>33</v>
      </c>
      <c r="C59" s="17">
        <v>35700</v>
      </c>
      <c r="D59" s="15" t="s">
        <v>33</v>
      </c>
      <c r="E59" s="17">
        <v>35700</v>
      </c>
      <c r="F59" s="15" t="s">
        <v>33</v>
      </c>
      <c r="G59" s="17">
        <v>35700</v>
      </c>
      <c r="H59" s="15" t="s">
        <v>33</v>
      </c>
      <c r="I59" s="119" t="s">
        <v>664</v>
      </c>
      <c r="J59" s="122" t="s">
        <v>768</v>
      </c>
    </row>
    <row r="60" spans="1:10" ht="12.75" customHeight="1" x14ac:dyDescent="0.2">
      <c r="A60" s="17">
        <v>36000</v>
      </c>
      <c r="B60" s="15" t="s">
        <v>34</v>
      </c>
      <c r="C60" s="17">
        <v>36000</v>
      </c>
      <c r="D60" s="15" t="s">
        <v>34</v>
      </c>
      <c r="E60" s="17">
        <v>36000</v>
      </c>
      <c r="F60" s="15" t="s">
        <v>34</v>
      </c>
      <c r="G60" s="17">
        <v>36000</v>
      </c>
      <c r="H60" s="15" t="s">
        <v>34</v>
      </c>
      <c r="I60" s="102" t="s">
        <v>665</v>
      </c>
      <c r="J60" s="122" t="s">
        <v>767</v>
      </c>
    </row>
    <row r="61" spans="1:10" ht="12.75" customHeight="1" x14ac:dyDescent="0.2">
      <c r="A61" s="17">
        <v>36700</v>
      </c>
      <c r="B61" s="15" t="s">
        <v>35</v>
      </c>
      <c r="C61" s="17">
        <v>36700</v>
      </c>
      <c r="D61" s="15" t="s">
        <v>35</v>
      </c>
      <c r="E61" s="17">
        <v>36700</v>
      </c>
      <c r="F61" s="15" t="s">
        <v>35</v>
      </c>
      <c r="G61" s="17">
        <v>36700</v>
      </c>
      <c r="H61" s="15" t="s">
        <v>35</v>
      </c>
      <c r="I61" s="138" t="s">
        <v>666</v>
      </c>
      <c r="J61" s="122" t="s">
        <v>767</v>
      </c>
    </row>
    <row r="62" spans="1:10" ht="12.75" customHeight="1" x14ac:dyDescent="0.2">
      <c r="A62" s="17">
        <v>36800</v>
      </c>
      <c r="B62" s="15" t="s">
        <v>36</v>
      </c>
      <c r="C62" s="17">
        <v>36800</v>
      </c>
      <c r="D62" s="15" t="s">
        <v>36</v>
      </c>
      <c r="E62" s="17">
        <v>36800</v>
      </c>
      <c r="F62" s="15" t="s">
        <v>36</v>
      </c>
      <c r="G62" s="17">
        <v>36800</v>
      </c>
      <c r="H62" s="15" t="s">
        <v>36</v>
      </c>
      <c r="I62" s="138"/>
      <c r="J62" s="122" t="s">
        <v>767</v>
      </c>
    </row>
    <row r="63" spans="1:10" ht="12.75" customHeight="1" x14ac:dyDescent="0.2">
      <c r="A63" s="17">
        <v>37000</v>
      </c>
      <c r="B63" s="15" t="s">
        <v>37</v>
      </c>
      <c r="C63" s="17">
        <v>37000</v>
      </c>
      <c r="D63" s="15" t="s">
        <v>37</v>
      </c>
      <c r="E63" s="17">
        <v>37000</v>
      </c>
      <c r="F63" s="15" t="s">
        <v>37</v>
      </c>
      <c r="G63" s="17">
        <v>37000</v>
      </c>
      <c r="H63" s="15" t="s">
        <v>37</v>
      </c>
      <c r="I63" s="138"/>
      <c r="J63" s="122" t="s">
        <v>768</v>
      </c>
    </row>
    <row r="64" spans="1:10" s="24" customFormat="1" ht="12.75" customHeight="1" x14ac:dyDescent="0.2">
      <c r="A64" s="17">
        <v>37500</v>
      </c>
      <c r="B64" s="15" t="s">
        <v>38</v>
      </c>
      <c r="C64" s="17" t="s">
        <v>209</v>
      </c>
      <c r="D64" s="15" t="s">
        <v>209</v>
      </c>
      <c r="E64" s="17" t="s">
        <v>209</v>
      </c>
      <c r="F64" s="15" t="s">
        <v>209</v>
      </c>
      <c r="G64" s="17" t="s">
        <v>209</v>
      </c>
      <c r="H64" s="15" t="s">
        <v>209</v>
      </c>
      <c r="I64" s="102" t="s">
        <v>667</v>
      </c>
      <c r="J64" s="122" t="s">
        <v>767</v>
      </c>
    </row>
    <row r="65" spans="1:10" s="24" customFormat="1" ht="12.75" customHeight="1" x14ac:dyDescent="0.2">
      <c r="A65" s="17">
        <v>37600</v>
      </c>
      <c r="B65" s="15" t="s">
        <v>515</v>
      </c>
      <c r="C65" s="17">
        <v>37600</v>
      </c>
      <c r="D65" s="15" t="s">
        <v>515</v>
      </c>
      <c r="E65" s="17">
        <v>37600</v>
      </c>
      <c r="F65" s="15" t="s">
        <v>515</v>
      </c>
      <c r="G65" s="17">
        <v>37600</v>
      </c>
      <c r="H65" s="15" t="s">
        <v>515</v>
      </c>
      <c r="I65" s="96" t="s">
        <v>668</v>
      </c>
      <c r="J65" s="122" t="s">
        <v>767</v>
      </c>
    </row>
    <row r="66" spans="1:10" ht="12.75" customHeight="1" x14ac:dyDescent="0.2">
      <c r="A66" s="17">
        <v>39000</v>
      </c>
      <c r="B66" s="15" t="s">
        <v>39</v>
      </c>
      <c r="C66" s="17">
        <v>39000</v>
      </c>
      <c r="D66" s="15" t="s">
        <v>39</v>
      </c>
      <c r="E66" s="17">
        <v>39000</v>
      </c>
      <c r="F66" s="15" t="s">
        <v>39</v>
      </c>
      <c r="G66" s="17">
        <v>39000</v>
      </c>
      <c r="H66" s="15" t="s">
        <v>39</v>
      </c>
      <c r="I66" s="138" t="s">
        <v>669</v>
      </c>
      <c r="J66" s="122" t="s">
        <v>768</v>
      </c>
    </row>
    <row r="67" spans="1:10" ht="12.75" customHeight="1" x14ac:dyDescent="0.2">
      <c r="A67" s="17">
        <v>39100</v>
      </c>
      <c r="B67" s="15" t="s">
        <v>40</v>
      </c>
      <c r="C67" s="17">
        <v>39100</v>
      </c>
      <c r="D67" s="15" t="s">
        <v>40</v>
      </c>
      <c r="E67" s="17">
        <v>39100</v>
      </c>
      <c r="F67" s="15" t="s">
        <v>40</v>
      </c>
      <c r="G67" s="17">
        <v>39100</v>
      </c>
      <c r="H67" s="15" t="s">
        <v>40</v>
      </c>
      <c r="I67" s="138"/>
      <c r="J67" s="122" t="s">
        <v>768</v>
      </c>
    </row>
    <row r="68" spans="1:10" ht="12.75" customHeight="1" x14ac:dyDescent="0.2">
      <c r="A68" s="17">
        <v>39200</v>
      </c>
      <c r="B68" s="15" t="s">
        <v>41</v>
      </c>
      <c r="C68" s="17">
        <v>39200</v>
      </c>
      <c r="D68" s="15" t="s">
        <v>41</v>
      </c>
      <c r="E68" s="17">
        <v>39200</v>
      </c>
      <c r="F68" s="15" t="s">
        <v>41</v>
      </c>
      <c r="G68" s="17">
        <v>39200</v>
      </c>
      <c r="H68" s="15" t="s">
        <v>41</v>
      </c>
      <c r="I68" s="138"/>
      <c r="J68" s="122" t="s">
        <v>768</v>
      </c>
    </row>
    <row r="69" spans="1:10" ht="12.75" customHeight="1" x14ac:dyDescent="0.2">
      <c r="A69" s="17">
        <v>39280</v>
      </c>
      <c r="B69" s="26" t="s">
        <v>533</v>
      </c>
      <c r="C69" s="17">
        <v>39280</v>
      </c>
      <c r="D69" s="15" t="s">
        <v>533</v>
      </c>
      <c r="E69" s="17">
        <v>39280</v>
      </c>
      <c r="F69" s="15" t="s">
        <v>533</v>
      </c>
      <c r="G69" s="17">
        <v>39280</v>
      </c>
      <c r="H69" s="15" t="s">
        <v>533</v>
      </c>
      <c r="I69" s="138"/>
      <c r="J69" s="122" t="s">
        <v>768</v>
      </c>
    </row>
    <row r="70" spans="1:10" ht="12.75" customHeight="1" x14ac:dyDescent="0.2">
      <c r="A70" s="17">
        <v>39300</v>
      </c>
      <c r="B70" s="15" t="s">
        <v>42</v>
      </c>
      <c r="C70" s="17">
        <v>39300</v>
      </c>
      <c r="D70" s="15" t="s">
        <v>42</v>
      </c>
      <c r="E70" s="17">
        <v>39300</v>
      </c>
      <c r="F70" s="15" t="s">
        <v>42</v>
      </c>
      <c r="G70" s="17">
        <v>39300</v>
      </c>
      <c r="H70" s="15" t="s">
        <v>42</v>
      </c>
      <c r="I70" s="138"/>
      <c r="J70" s="122" t="s">
        <v>768</v>
      </c>
    </row>
    <row r="71" spans="1:10" ht="12.75" customHeight="1" x14ac:dyDescent="0.2">
      <c r="A71" s="17">
        <v>39400</v>
      </c>
      <c r="B71" s="15" t="s">
        <v>43</v>
      </c>
      <c r="C71" s="17">
        <v>39400</v>
      </c>
      <c r="D71" s="15" t="s">
        <v>43</v>
      </c>
      <c r="E71" s="17">
        <v>39400</v>
      </c>
      <c r="F71" s="15" t="s">
        <v>43</v>
      </c>
      <c r="G71" s="17">
        <v>39400</v>
      </c>
      <c r="H71" s="15" t="s">
        <v>43</v>
      </c>
      <c r="I71" s="138"/>
      <c r="J71" s="122" t="s">
        <v>768</v>
      </c>
    </row>
    <row r="72" spans="1:10" ht="12.75" customHeight="1" x14ac:dyDescent="0.2">
      <c r="A72" s="17">
        <v>39500</v>
      </c>
      <c r="B72" s="15" t="s">
        <v>44</v>
      </c>
      <c r="C72" s="17">
        <v>39500</v>
      </c>
      <c r="D72" s="15" t="s">
        <v>44</v>
      </c>
      <c r="E72" s="17">
        <v>39500</v>
      </c>
      <c r="F72" s="15" t="s">
        <v>44</v>
      </c>
      <c r="G72" s="17">
        <v>39500</v>
      </c>
      <c r="H72" s="15" t="s">
        <v>44</v>
      </c>
      <c r="I72" s="138"/>
      <c r="J72" s="122" t="s">
        <v>768</v>
      </c>
    </row>
    <row r="73" spans="1:10" ht="12.75" customHeight="1" x14ac:dyDescent="0.2">
      <c r="A73" s="17">
        <v>39600</v>
      </c>
      <c r="B73" s="15" t="s">
        <v>45</v>
      </c>
      <c r="C73" s="17">
        <v>39600</v>
      </c>
      <c r="D73" s="15" t="s">
        <v>45</v>
      </c>
      <c r="E73" s="17">
        <v>39600</v>
      </c>
      <c r="F73" s="15" t="s">
        <v>45</v>
      </c>
      <c r="G73" s="17">
        <v>39600</v>
      </c>
      <c r="H73" s="15" t="s">
        <v>45</v>
      </c>
      <c r="I73" s="138"/>
      <c r="J73" s="122" t="s">
        <v>768</v>
      </c>
    </row>
    <row r="74" spans="1:10" ht="12.75" customHeight="1" x14ac:dyDescent="0.2">
      <c r="A74" s="17">
        <v>39700</v>
      </c>
      <c r="B74" s="15" t="s">
        <v>46</v>
      </c>
      <c r="C74" s="17">
        <v>39700</v>
      </c>
      <c r="D74" s="15" t="s">
        <v>46</v>
      </c>
      <c r="E74" s="17">
        <v>39700</v>
      </c>
      <c r="F74" s="15" t="s">
        <v>46</v>
      </c>
      <c r="G74" s="17">
        <v>39700</v>
      </c>
      <c r="H74" s="15" t="s">
        <v>46</v>
      </c>
      <c r="I74" s="138"/>
      <c r="J74" s="122" t="s">
        <v>768</v>
      </c>
    </row>
    <row r="75" spans="1:10" ht="12.75" customHeight="1" x14ac:dyDescent="0.2">
      <c r="A75" s="17">
        <v>39800</v>
      </c>
      <c r="B75" s="15" t="s">
        <v>47</v>
      </c>
      <c r="C75" s="17">
        <v>39800</v>
      </c>
      <c r="D75" s="15" t="s">
        <v>47</v>
      </c>
      <c r="E75" s="17">
        <v>39800</v>
      </c>
      <c r="F75" s="15" t="s">
        <v>47</v>
      </c>
      <c r="G75" s="17">
        <v>39800</v>
      </c>
      <c r="H75" s="15" t="s">
        <v>47</v>
      </c>
      <c r="I75" s="138" t="s">
        <v>670</v>
      </c>
      <c r="J75" s="122" t="s">
        <v>768</v>
      </c>
    </row>
    <row r="76" spans="1:10" ht="12.75" customHeight="1" x14ac:dyDescent="0.2">
      <c r="A76" s="17">
        <v>39850</v>
      </c>
      <c r="B76" s="15" t="s">
        <v>48</v>
      </c>
      <c r="C76" s="17">
        <v>39850</v>
      </c>
      <c r="D76" s="15" t="s">
        <v>48</v>
      </c>
      <c r="E76" s="17">
        <v>39850</v>
      </c>
      <c r="F76" s="15" t="s">
        <v>48</v>
      </c>
      <c r="G76" s="17">
        <v>39850</v>
      </c>
      <c r="H76" s="15" t="s">
        <v>48</v>
      </c>
      <c r="I76" s="138"/>
      <c r="J76" s="122" t="s">
        <v>768</v>
      </c>
    </row>
    <row r="77" spans="1:10" ht="12.75" customHeight="1" x14ac:dyDescent="0.2">
      <c r="A77" s="17">
        <v>39900</v>
      </c>
      <c r="B77" s="15" t="s">
        <v>49</v>
      </c>
      <c r="C77" s="17">
        <v>39900</v>
      </c>
      <c r="D77" s="15" t="s">
        <v>49</v>
      </c>
      <c r="E77" s="17">
        <v>39900</v>
      </c>
      <c r="F77" s="15" t="s">
        <v>49</v>
      </c>
      <c r="G77" s="17">
        <v>39900</v>
      </c>
      <c r="H77" s="15" t="s">
        <v>49</v>
      </c>
      <c r="I77" s="138"/>
      <c r="J77" s="122" t="s">
        <v>768</v>
      </c>
    </row>
    <row r="78" spans="1:10" ht="12.75" customHeight="1" x14ac:dyDescent="0.2">
      <c r="A78" s="17">
        <v>39950</v>
      </c>
      <c r="B78" s="15" t="s">
        <v>50</v>
      </c>
      <c r="C78" s="17">
        <v>39950</v>
      </c>
      <c r="D78" s="15" t="s">
        <v>50</v>
      </c>
      <c r="E78" s="17">
        <v>39950</v>
      </c>
      <c r="F78" s="15" t="s">
        <v>50</v>
      </c>
      <c r="G78" s="17">
        <v>39950</v>
      </c>
      <c r="H78" s="15" t="s">
        <v>50</v>
      </c>
      <c r="I78" s="138"/>
      <c r="J78" s="122" t="s">
        <v>768</v>
      </c>
    </row>
    <row r="79" spans="1:10" ht="12.75" customHeight="1" x14ac:dyDescent="0.2">
      <c r="A79" s="17">
        <v>40000</v>
      </c>
      <c r="B79" s="15" t="s">
        <v>51</v>
      </c>
      <c r="C79" s="17">
        <v>40000</v>
      </c>
      <c r="D79" s="15" t="s">
        <v>51</v>
      </c>
      <c r="E79" s="17">
        <v>40000</v>
      </c>
      <c r="F79" s="15" t="s">
        <v>51</v>
      </c>
      <c r="G79" s="17">
        <v>40000</v>
      </c>
      <c r="H79" s="15" t="s">
        <v>51</v>
      </c>
      <c r="I79" s="138"/>
      <c r="J79" s="122" t="s">
        <v>768</v>
      </c>
    </row>
    <row r="80" spans="1:10" ht="12.75" customHeight="1" x14ac:dyDescent="0.2">
      <c r="A80" s="17">
        <v>40100</v>
      </c>
      <c r="B80" s="15" t="s">
        <v>770</v>
      </c>
      <c r="C80" s="17">
        <v>40100</v>
      </c>
      <c r="D80" s="15" t="s">
        <v>770</v>
      </c>
      <c r="E80" s="17">
        <v>40100</v>
      </c>
      <c r="F80" s="15" t="s">
        <v>770</v>
      </c>
      <c r="G80" s="17">
        <v>40100</v>
      </c>
      <c r="H80" s="15" t="s">
        <v>770</v>
      </c>
      <c r="I80" s="96" t="s">
        <v>671</v>
      </c>
      <c r="J80" s="122" t="s">
        <v>768</v>
      </c>
    </row>
    <row r="81" spans="1:10" ht="12.75" customHeight="1" x14ac:dyDescent="0.2">
      <c r="A81" s="17">
        <v>50000</v>
      </c>
      <c r="B81" s="15" t="s">
        <v>52</v>
      </c>
      <c r="C81" s="17">
        <v>50000</v>
      </c>
      <c r="D81" s="15" t="s">
        <v>52</v>
      </c>
      <c r="E81" s="17">
        <v>50000</v>
      </c>
      <c r="F81" s="15" t="s">
        <v>52</v>
      </c>
      <c r="G81" s="17">
        <v>50000</v>
      </c>
      <c r="H81" s="15" t="s">
        <v>52</v>
      </c>
      <c r="I81" s="138" t="s">
        <v>672</v>
      </c>
      <c r="J81" s="122" t="s">
        <v>767</v>
      </c>
    </row>
    <row r="82" spans="1:10" ht="12.75" customHeight="1" x14ac:dyDescent="0.2">
      <c r="A82" s="17">
        <v>50300</v>
      </c>
      <c r="B82" s="15" t="s">
        <v>53</v>
      </c>
      <c r="C82" s="17">
        <v>50300</v>
      </c>
      <c r="D82" s="15" t="s">
        <v>53</v>
      </c>
      <c r="E82" s="17">
        <v>50300</v>
      </c>
      <c r="F82" s="15" t="s">
        <v>53</v>
      </c>
      <c r="G82" s="17">
        <v>50300</v>
      </c>
      <c r="H82" s="15" t="s">
        <v>53</v>
      </c>
      <c r="I82" s="138"/>
      <c r="J82" s="122" t="s">
        <v>767</v>
      </c>
    </row>
    <row r="83" spans="1:10" ht="12.75" customHeight="1" x14ac:dyDescent="0.2">
      <c r="A83" s="17">
        <v>50400</v>
      </c>
      <c r="B83" s="15" t="s">
        <v>54</v>
      </c>
      <c r="C83" s="17">
        <v>50400</v>
      </c>
      <c r="D83" s="15" t="s">
        <v>54</v>
      </c>
      <c r="E83" s="17">
        <v>50400</v>
      </c>
      <c r="F83" s="15" t="s">
        <v>54</v>
      </c>
      <c r="G83" s="17">
        <v>50400</v>
      </c>
      <c r="H83" s="15" t="s">
        <v>54</v>
      </c>
      <c r="I83" s="102" t="s">
        <v>673</v>
      </c>
      <c r="J83" s="122" t="s">
        <v>767</v>
      </c>
    </row>
    <row r="84" spans="1:10" ht="12.75" customHeight="1" x14ac:dyDescent="0.2">
      <c r="A84" s="17">
        <v>50500</v>
      </c>
      <c r="B84" s="15" t="s">
        <v>58</v>
      </c>
      <c r="C84" s="17" t="s">
        <v>209</v>
      </c>
      <c r="D84" s="15" t="s">
        <v>209</v>
      </c>
      <c r="E84" s="17" t="s">
        <v>209</v>
      </c>
      <c r="F84" s="15" t="s">
        <v>209</v>
      </c>
      <c r="G84" s="17" t="s">
        <v>209</v>
      </c>
      <c r="H84" s="15" t="s">
        <v>209</v>
      </c>
      <c r="I84" s="102" t="s">
        <v>674</v>
      </c>
      <c r="J84" s="122" t="s">
        <v>767</v>
      </c>
    </row>
    <row r="85" spans="1:10" ht="12.75" customHeight="1" x14ac:dyDescent="0.2">
      <c r="A85" s="17">
        <v>50600</v>
      </c>
      <c r="B85" s="15" t="s">
        <v>56</v>
      </c>
      <c r="C85" s="17">
        <v>50600</v>
      </c>
      <c r="D85" s="15" t="s">
        <v>56</v>
      </c>
      <c r="E85" s="17">
        <v>50600</v>
      </c>
      <c r="F85" s="15" t="s">
        <v>56</v>
      </c>
      <c r="G85" s="17">
        <v>50600</v>
      </c>
      <c r="H85" s="15" t="s">
        <v>56</v>
      </c>
      <c r="I85" s="138" t="s">
        <v>675</v>
      </c>
      <c r="J85" s="122" t="s">
        <v>767</v>
      </c>
    </row>
    <row r="86" spans="1:10" ht="12.75" customHeight="1" x14ac:dyDescent="0.2">
      <c r="A86" s="17">
        <v>50900</v>
      </c>
      <c r="B86" s="15" t="s">
        <v>59</v>
      </c>
      <c r="C86" s="17">
        <v>50900</v>
      </c>
      <c r="D86" s="15" t="s">
        <v>59</v>
      </c>
      <c r="E86" s="17">
        <v>50900</v>
      </c>
      <c r="F86" s="15" t="s">
        <v>59</v>
      </c>
      <c r="G86" s="17">
        <v>50900</v>
      </c>
      <c r="H86" s="15" t="s">
        <v>59</v>
      </c>
      <c r="I86" s="138"/>
      <c r="J86" s="122" t="s">
        <v>768</v>
      </c>
    </row>
    <row r="87" spans="1:10" ht="12.75" customHeight="1" x14ac:dyDescent="0.2">
      <c r="A87" s="17">
        <v>50950</v>
      </c>
      <c r="B87" s="15" t="s">
        <v>494</v>
      </c>
      <c r="C87" s="17">
        <v>50950</v>
      </c>
      <c r="D87" s="15" t="s">
        <v>494</v>
      </c>
      <c r="E87" s="17">
        <v>50950</v>
      </c>
      <c r="F87" s="15" t="s">
        <v>494</v>
      </c>
      <c r="G87" s="17">
        <v>50950</v>
      </c>
      <c r="H87" s="15" t="s">
        <v>494</v>
      </c>
      <c r="I87" s="102" t="s">
        <v>676</v>
      </c>
      <c r="J87" s="122" t="s">
        <v>768</v>
      </c>
    </row>
    <row r="88" spans="1:10" ht="12.75" customHeight="1" x14ac:dyDescent="0.2">
      <c r="A88" s="17">
        <v>51000</v>
      </c>
      <c r="B88" s="15" t="s">
        <v>57</v>
      </c>
      <c r="C88" s="17">
        <v>51000</v>
      </c>
      <c r="D88" s="15" t="s">
        <v>57</v>
      </c>
      <c r="E88" s="17">
        <v>51000</v>
      </c>
      <c r="F88" s="15" t="s">
        <v>57</v>
      </c>
      <c r="G88" s="17">
        <v>51000</v>
      </c>
      <c r="H88" s="15" t="s">
        <v>57</v>
      </c>
      <c r="I88" s="138" t="s">
        <v>677</v>
      </c>
      <c r="J88" s="122" t="s">
        <v>767</v>
      </c>
    </row>
    <row r="89" spans="1:10" ht="12.75" customHeight="1" x14ac:dyDescent="0.2">
      <c r="A89" s="17">
        <v>51100</v>
      </c>
      <c r="B89" s="15" t="s">
        <v>55</v>
      </c>
      <c r="C89" s="17">
        <v>51100</v>
      </c>
      <c r="D89" s="15" t="s">
        <v>55</v>
      </c>
      <c r="E89" s="17">
        <v>51100</v>
      </c>
      <c r="F89" s="15" t="s">
        <v>55</v>
      </c>
      <c r="G89" s="17">
        <v>51100</v>
      </c>
      <c r="H89" s="15" t="s">
        <v>55</v>
      </c>
      <c r="I89" s="138"/>
      <c r="J89" s="122" t="s">
        <v>767</v>
      </c>
    </row>
    <row r="90" spans="1:10" ht="12.75" customHeight="1" x14ac:dyDescent="0.2">
      <c r="A90" s="17">
        <v>51200</v>
      </c>
      <c r="B90" s="15" t="s">
        <v>60</v>
      </c>
      <c r="C90" s="17">
        <v>51200</v>
      </c>
      <c r="D90" s="15" t="s">
        <v>60</v>
      </c>
      <c r="E90" s="17">
        <v>51200</v>
      </c>
      <c r="F90" s="15" t="s">
        <v>60</v>
      </c>
      <c r="G90" s="17">
        <v>51200</v>
      </c>
      <c r="H90" s="15" t="s">
        <v>60</v>
      </c>
      <c r="I90" s="138"/>
      <c r="J90" s="122" t="s">
        <v>767</v>
      </c>
    </row>
    <row r="91" spans="1:10" ht="12.75" customHeight="1" x14ac:dyDescent="0.2">
      <c r="A91" s="17">
        <v>51400</v>
      </c>
      <c r="B91" s="15" t="s">
        <v>61</v>
      </c>
      <c r="C91" s="17">
        <v>51400</v>
      </c>
      <c r="D91" s="15" t="s">
        <v>61</v>
      </c>
      <c r="E91" s="17">
        <v>51400</v>
      </c>
      <c r="F91" s="15" t="s">
        <v>204</v>
      </c>
      <c r="G91" s="17">
        <v>51400</v>
      </c>
      <c r="H91" s="15" t="s">
        <v>208</v>
      </c>
      <c r="I91" s="138"/>
      <c r="J91" s="122" t="s">
        <v>767</v>
      </c>
    </row>
    <row r="92" spans="1:10" ht="12.75" customHeight="1" x14ac:dyDescent="0.2">
      <c r="A92" s="17">
        <v>51500</v>
      </c>
      <c r="B92" s="15" t="s">
        <v>62</v>
      </c>
      <c r="C92" s="17">
        <v>51500</v>
      </c>
      <c r="D92" s="15" t="s">
        <v>62</v>
      </c>
      <c r="E92" s="17">
        <v>51500</v>
      </c>
      <c r="F92" s="15" t="s">
        <v>62</v>
      </c>
      <c r="G92" s="17">
        <v>51500</v>
      </c>
      <c r="H92" s="15" t="s">
        <v>62</v>
      </c>
      <c r="I92" s="138"/>
      <c r="J92" s="122" t="s">
        <v>767</v>
      </c>
    </row>
    <row r="93" spans="1:10" ht="12.75" customHeight="1" x14ac:dyDescent="0.2">
      <c r="A93" s="17">
        <v>51600</v>
      </c>
      <c r="B93" s="15" t="s">
        <v>63</v>
      </c>
      <c r="C93" s="17">
        <v>51600</v>
      </c>
      <c r="D93" s="15" t="s">
        <v>63</v>
      </c>
      <c r="E93" s="17">
        <v>51600</v>
      </c>
      <c r="F93" s="15" t="s">
        <v>63</v>
      </c>
      <c r="G93" s="17">
        <v>51600</v>
      </c>
      <c r="H93" s="15" t="s">
        <v>63</v>
      </c>
      <c r="I93" s="138"/>
      <c r="J93" s="122" t="s">
        <v>767</v>
      </c>
    </row>
    <row r="94" spans="1:10" ht="12.75" customHeight="1" x14ac:dyDescent="0.2">
      <c r="A94" s="17">
        <v>51700</v>
      </c>
      <c r="B94" s="15" t="s">
        <v>64</v>
      </c>
      <c r="C94" s="17">
        <v>51700</v>
      </c>
      <c r="D94" s="15" t="s">
        <v>64</v>
      </c>
      <c r="E94" s="17">
        <v>51700</v>
      </c>
      <c r="F94" s="15" t="s">
        <v>64</v>
      </c>
      <c r="G94" s="17">
        <v>51700</v>
      </c>
      <c r="H94" s="15" t="s">
        <v>64</v>
      </c>
      <c r="I94" s="138"/>
      <c r="J94" s="122" t="s">
        <v>767</v>
      </c>
    </row>
    <row r="95" spans="1:10" ht="12.75" customHeight="1" x14ac:dyDescent="0.2">
      <c r="A95" s="17">
        <v>51800</v>
      </c>
      <c r="B95" s="15" t="s">
        <v>65</v>
      </c>
      <c r="C95" s="17">
        <v>51800</v>
      </c>
      <c r="D95" s="15" t="s">
        <v>65</v>
      </c>
      <c r="E95" s="17">
        <v>51800</v>
      </c>
      <c r="F95" s="15" t="s">
        <v>65</v>
      </c>
      <c r="G95" s="17">
        <v>51800</v>
      </c>
      <c r="H95" s="15" t="s">
        <v>65</v>
      </c>
      <c r="I95" s="138"/>
      <c r="J95" s="122" t="s">
        <v>767</v>
      </c>
    </row>
    <row r="96" spans="1:10" ht="12.75" customHeight="1" x14ac:dyDescent="0.2">
      <c r="A96" s="17">
        <v>51900</v>
      </c>
      <c r="B96" s="15" t="s">
        <v>266</v>
      </c>
      <c r="C96" s="17">
        <v>51900</v>
      </c>
      <c r="D96" s="15" t="s">
        <v>266</v>
      </c>
      <c r="E96" s="17">
        <v>51900</v>
      </c>
      <c r="F96" s="15" t="s">
        <v>266</v>
      </c>
      <c r="G96" s="17">
        <v>51900</v>
      </c>
      <c r="H96" s="15" t="s">
        <v>266</v>
      </c>
      <c r="I96" s="138"/>
      <c r="J96" s="122" t="s">
        <v>767</v>
      </c>
    </row>
    <row r="97" spans="1:10" ht="12.75" customHeight="1" x14ac:dyDescent="0.2">
      <c r="A97" s="17">
        <v>52000</v>
      </c>
      <c r="B97" s="15" t="s">
        <v>267</v>
      </c>
      <c r="C97" s="17">
        <v>52000</v>
      </c>
      <c r="D97" s="15" t="s">
        <v>267</v>
      </c>
      <c r="E97" s="17">
        <v>52000</v>
      </c>
      <c r="F97" s="15" t="s">
        <v>267</v>
      </c>
      <c r="G97" s="17">
        <v>52000</v>
      </c>
      <c r="H97" s="15" t="s">
        <v>267</v>
      </c>
      <c r="I97" s="138"/>
      <c r="J97" s="122" t="s">
        <v>767</v>
      </c>
    </row>
    <row r="98" spans="1:10" ht="12.75" customHeight="1" x14ac:dyDescent="0.2">
      <c r="A98" s="17">
        <v>52500</v>
      </c>
      <c r="B98" s="15" t="s">
        <v>66</v>
      </c>
      <c r="C98" s="17">
        <v>52500</v>
      </c>
      <c r="D98" s="15" t="s">
        <v>66</v>
      </c>
      <c r="E98" s="17">
        <v>52500</v>
      </c>
      <c r="F98" s="15" t="s">
        <v>66</v>
      </c>
      <c r="G98" s="17">
        <v>52500</v>
      </c>
      <c r="H98" s="15" t="s">
        <v>66</v>
      </c>
      <c r="I98" s="138"/>
      <c r="J98" s="122" t="s">
        <v>767</v>
      </c>
    </row>
    <row r="99" spans="1:10" ht="12.75" customHeight="1" x14ac:dyDescent="0.2">
      <c r="A99" s="17">
        <v>53000</v>
      </c>
      <c r="B99" s="15" t="s">
        <v>67</v>
      </c>
      <c r="C99" s="17">
        <v>53000</v>
      </c>
      <c r="D99" s="15" t="s">
        <v>67</v>
      </c>
      <c r="E99" s="17">
        <v>53000</v>
      </c>
      <c r="F99" s="15" t="s">
        <v>67</v>
      </c>
      <c r="G99" s="17">
        <v>53000</v>
      </c>
      <c r="H99" s="15" t="s">
        <v>67</v>
      </c>
      <c r="I99" s="102" t="s">
        <v>678</v>
      </c>
      <c r="J99" s="122" t="s">
        <v>767</v>
      </c>
    </row>
    <row r="100" spans="1:10" ht="12.75" customHeight="1" x14ac:dyDescent="0.2">
      <c r="A100" s="17">
        <v>55000</v>
      </c>
      <c r="B100" s="15" t="s">
        <v>68</v>
      </c>
      <c r="C100" s="17">
        <v>55000</v>
      </c>
      <c r="D100" s="15" t="s">
        <v>68</v>
      </c>
      <c r="E100" s="17">
        <v>55000</v>
      </c>
      <c r="F100" s="15" t="s">
        <v>68</v>
      </c>
      <c r="G100" s="17">
        <v>55000</v>
      </c>
      <c r="H100" s="15" t="s">
        <v>68</v>
      </c>
      <c r="I100" s="138" t="s">
        <v>679</v>
      </c>
      <c r="J100" s="122" t="s">
        <v>767</v>
      </c>
    </row>
    <row r="101" spans="1:10" ht="12.75" customHeight="1" x14ac:dyDescent="0.2">
      <c r="A101" s="17">
        <v>55100</v>
      </c>
      <c r="B101" s="15" t="s">
        <v>69</v>
      </c>
      <c r="C101" s="17">
        <v>55100</v>
      </c>
      <c r="D101" s="15" t="s">
        <v>69</v>
      </c>
      <c r="E101" s="17">
        <v>55100</v>
      </c>
      <c r="F101" s="15" t="s">
        <v>69</v>
      </c>
      <c r="G101" s="17">
        <v>55100</v>
      </c>
      <c r="H101" s="15" t="s">
        <v>69</v>
      </c>
      <c r="I101" s="138"/>
      <c r="J101" s="122" t="s">
        <v>767</v>
      </c>
    </row>
    <row r="102" spans="1:10" ht="12.75" customHeight="1" x14ac:dyDescent="0.2">
      <c r="A102" s="17">
        <v>55200</v>
      </c>
      <c r="B102" s="15" t="s">
        <v>70</v>
      </c>
      <c r="C102" s="17">
        <v>55200</v>
      </c>
      <c r="D102" s="15" t="s">
        <v>70</v>
      </c>
      <c r="E102" s="17">
        <v>55200</v>
      </c>
      <c r="F102" s="15" t="s">
        <v>70</v>
      </c>
      <c r="G102" s="17">
        <v>55200</v>
      </c>
      <c r="H102" s="15" t="s">
        <v>70</v>
      </c>
      <c r="I102" s="138"/>
      <c r="J102" s="122" t="s">
        <v>767</v>
      </c>
    </row>
    <row r="103" spans="1:10" ht="12.75" customHeight="1" x14ac:dyDescent="0.2">
      <c r="A103" s="17">
        <v>55300</v>
      </c>
      <c r="B103" s="15" t="s">
        <v>71</v>
      </c>
      <c r="C103" s="17">
        <v>55300</v>
      </c>
      <c r="D103" s="15" t="s">
        <v>71</v>
      </c>
      <c r="E103" s="17">
        <v>55300</v>
      </c>
      <c r="F103" s="15" t="s">
        <v>71</v>
      </c>
      <c r="G103" s="17">
        <v>55300</v>
      </c>
      <c r="H103" s="15" t="s">
        <v>71</v>
      </c>
      <c r="I103" s="138"/>
      <c r="J103" s="122" t="s">
        <v>767</v>
      </c>
    </row>
    <row r="104" spans="1:10" ht="12.75" customHeight="1" x14ac:dyDescent="0.2">
      <c r="A104" s="17">
        <v>55400</v>
      </c>
      <c r="B104" s="15" t="s">
        <v>72</v>
      </c>
      <c r="C104" s="17">
        <v>55400</v>
      </c>
      <c r="D104" s="15" t="s">
        <v>72</v>
      </c>
      <c r="E104" s="17">
        <v>55400</v>
      </c>
      <c r="F104" s="15" t="s">
        <v>72</v>
      </c>
      <c r="G104" s="17">
        <v>55400</v>
      </c>
      <c r="H104" s="15" t="s">
        <v>72</v>
      </c>
      <c r="I104" s="138"/>
      <c r="J104" s="122" t="s">
        <v>767</v>
      </c>
    </row>
    <row r="105" spans="1:10" ht="12.75" customHeight="1" x14ac:dyDescent="0.2">
      <c r="A105" s="17">
        <v>55500</v>
      </c>
      <c r="B105" s="15" t="s">
        <v>73</v>
      </c>
      <c r="C105" s="17">
        <v>55500</v>
      </c>
      <c r="D105" s="15" t="s">
        <v>73</v>
      </c>
      <c r="E105" s="17">
        <v>55500</v>
      </c>
      <c r="F105" s="15" t="s">
        <v>73</v>
      </c>
      <c r="G105" s="17">
        <v>55500</v>
      </c>
      <c r="H105" s="15" t="s">
        <v>73</v>
      </c>
      <c r="I105" s="138"/>
      <c r="J105" s="122" t="s">
        <v>767</v>
      </c>
    </row>
    <row r="106" spans="1:10" ht="12.75" customHeight="1" x14ac:dyDescent="0.2">
      <c r="A106" s="17">
        <v>55800</v>
      </c>
      <c r="B106" s="15" t="s">
        <v>74</v>
      </c>
      <c r="C106" s="17">
        <v>55800</v>
      </c>
      <c r="D106" s="15" t="s">
        <v>74</v>
      </c>
      <c r="E106" s="17">
        <v>55800</v>
      </c>
      <c r="F106" s="15" t="s">
        <v>74</v>
      </c>
      <c r="G106" s="17">
        <v>55800</v>
      </c>
      <c r="H106" s="15" t="s">
        <v>74</v>
      </c>
      <c r="I106" s="102" t="s">
        <v>680</v>
      </c>
      <c r="J106" s="122" t="s">
        <v>767</v>
      </c>
    </row>
    <row r="107" spans="1:10" ht="12.75" customHeight="1" x14ac:dyDescent="0.2">
      <c r="A107" s="17">
        <v>56000</v>
      </c>
      <c r="B107" s="15" t="s">
        <v>75</v>
      </c>
      <c r="C107" s="17">
        <v>56000</v>
      </c>
      <c r="D107" s="15" t="s">
        <v>75</v>
      </c>
      <c r="E107" s="17">
        <v>56000</v>
      </c>
      <c r="F107" s="15" t="s">
        <v>75</v>
      </c>
      <c r="G107" s="17">
        <v>56000</v>
      </c>
      <c r="H107" s="15" t="s">
        <v>75</v>
      </c>
      <c r="I107" s="138" t="s">
        <v>681</v>
      </c>
      <c r="J107" s="122" t="s">
        <v>767</v>
      </c>
    </row>
    <row r="108" spans="1:10" ht="12.75" customHeight="1" x14ac:dyDescent="0.2">
      <c r="A108" s="17">
        <v>56100</v>
      </c>
      <c r="B108" s="15" t="s">
        <v>76</v>
      </c>
      <c r="C108" s="17">
        <v>56100</v>
      </c>
      <c r="D108" s="15" t="s">
        <v>76</v>
      </c>
      <c r="E108" s="17">
        <v>56100</v>
      </c>
      <c r="F108" s="15" t="s">
        <v>76</v>
      </c>
      <c r="G108" s="17">
        <v>56100</v>
      </c>
      <c r="H108" s="15" t="s">
        <v>76</v>
      </c>
      <c r="I108" s="138"/>
      <c r="J108" s="122" t="s">
        <v>767</v>
      </c>
    </row>
    <row r="109" spans="1:10" s="24" customFormat="1" ht="12.75" customHeight="1" x14ac:dyDescent="0.2">
      <c r="A109" s="17">
        <v>56400</v>
      </c>
      <c r="B109" s="15" t="s">
        <v>77</v>
      </c>
      <c r="C109" s="17" t="s">
        <v>209</v>
      </c>
      <c r="D109" s="15" t="s">
        <v>209</v>
      </c>
      <c r="E109" s="17" t="s">
        <v>209</v>
      </c>
      <c r="F109" s="15" t="s">
        <v>209</v>
      </c>
      <c r="G109" s="17" t="s">
        <v>209</v>
      </c>
      <c r="H109" s="15" t="s">
        <v>209</v>
      </c>
      <c r="I109" s="138" t="s">
        <v>682</v>
      </c>
      <c r="J109" s="122" t="s">
        <v>767</v>
      </c>
    </row>
    <row r="110" spans="1:10" s="24" customFormat="1" ht="12.75" customHeight="1" x14ac:dyDescent="0.2">
      <c r="A110" s="17">
        <v>56450</v>
      </c>
      <c r="B110" s="15" t="s">
        <v>78</v>
      </c>
      <c r="C110" s="17">
        <v>56450</v>
      </c>
      <c r="D110" s="15" t="s">
        <v>78</v>
      </c>
      <c r="E110" s="17">
        <v>56450</v>
      </c>
      <c r="F110" s="15" t="s">
        <v>78</v>
      </c>
      <c r="G110" s="17">
        <v>56450</v>
      </c>
      <c r="H110" s="15" t="s">
        <v>78</v>
      </c>
      <c r="I110" s="138"/>
      <c r="J110" s="122" t="s">
        <v>767</v>
      </c>
    </row>
    <row r="111" spans="1:10" s="24" customFormat="1" ht="12.75" customHeight="1" x14ac:dyDescent="0.2">
      <c r="A111" s="17">
        <v>56500</v>
      </c>
      <c r="B111" s="15" t="s">
        <v>79</v>
      </c>
      <c r="C111" s="17" t="s">
        <v>209</v>
      </c>
      <c r="D111" s="15" t="s">
        <v>209</v>
      </c>
      <c r="E111" s="17" t="s">
        <v>209</v>
      </c>
      <c r="F111" s="15" t="s">
        <v>209</v>
      </c>
      <c r="G111" s="17" t="s">
        <v>209</v>
      </c>
      <c r="H111" s="15" t="s">
        <v>209</v>
      </c>
      <c r="I111" s="102" t="s">
        <v>683</v>
      </c>
      <c r="J111" s="122" t="s">
        <v>767</v>
      </c>
    </row>
    <row r="112" spans="1:10" ht="12.75" customHeight="1" x14ac:dyDescent="0.2">
      <c r="A112" s="17">
        <v>56600</v>
      </c>
      <c r="B112" s="15" t="s">
        <v>80</v>
      </c>
      <c r="C112" s="17">
        <v>56600</v>
      </c>
      <c r="D112" s="15" t="s">
        <v>80</v>
      </c>
      <c r="E112" s="17">
        <v>56600</v>
      </c>
      <c r="F112" s="15" t="s">
        <v>80</v>
      </c>
      <c r="G112" s="17">
        <v>56600</v>
      </c>
      <c r="H112" s="15" t="s">
        <v>80</v>
      </c>
      <c r="I112" s="138" t="s">
        <v>684</v>
      </c>
      <c r="J112" s="122" t="s">
        <v>767</v>
      </c>
    </row>
    <row r="113" spans="1:10" ht="12.75" customHeight="1" x14ac:dyDescent="0.2">
      <c r="A113" s="17">
        <v>56900</v>
      </c>
      <c r="B113" s="15" t="s">
        <v>81</v>
      </c>
      <c r="C113" s="17">
        <v>56900</v>
      </c>
      <c r="D113" s="15" t="s">
        <v>81</v>
      </c>
      <c r="E113" s="17">
        <v>56900</v>
      </c>
      <c r="F113" s="15" t="s">
        <v>81</v>
      </c>
      <c r="G113" s="17">
        <v>56900</v>
      </c>
      <c r="H113" s="15" t="s">
        <v>81</v>
      </c>
      <c r="I113" s="138"/>
      <c r="J113" s="122" t="s">
        <v>767</v>
      </c>
    </row>
    <row r="114" spans="1:10" ht="12.75" customHeight="1" x14ac:dyDescent="0.2">
      <c r="A114" s="17">
        <v>57000</v>
      </c>
      <c r="B114" s="15" t="s">
        <v>82</v>
      </c>
      <c r="C114" s="17">
        <v>57000</v>
      </c>
      <c r="D114" s="15" t="s">
        <v>82</v>
      </c>
      <c r="E114" s="17">
        <v>57000</v>
      </c>
      <c r="F114" s="15" t="s">
        <v>82</v>
      </c>
      <c r="G114" s="17">
        <v>57000</v>
      </c>
      <c r="H114" s="15" t="s">
        <v>82</v>
      </c>
      <c r="I114" s="102" t="s">
        <v>685</v>
      </c>
      <c r="J114" s="122" t="s">
        <v>767</v>
      </c>
    </row>
    <row r="115" spans="1:10" ht="12.75" customHeight="1" x14ac:dyDescent="0.2">
      <c r="A115" s="17">
        <v>57600</v>
      </c>
      <c r="B115" s="15" t="s">
        <v>83</v>
      </c>
      <c r="C115" s="17">
        <v>57600</v>
      </c>
      <c r="D115" s="15" t="s">
        <v>83</v>
      </c>
      <c r="E115" s="17">
        <v>57600</v>
      </c>
      <c r="F115" s="15" t="s">
        <v>83</v>
      </c>
      <c r="G115" s="17">
        <v>57600</v>
      </c>
      <c r="H115" s="15" t="s">
        <v>83</v>
      </c>
      <c r="I115" s="102" t="s">
        <v>686</v>
      </c>
      <c r="J115" s="122" t="s">
        <v>767</v>
      </c>
    </row>
    <row r="116" spans="1:10" ht="12.75" customHeight="1" x14ac:dyDescent="0.2">
      <c r="A116" s="17">
        <v>57900</v>
      </c>
      <c r="B116" s="15" t="s">
        <v>84</v>
      </c>
      <c r="C116" s="17">
        <v>57900</v>
      </c>
      <c r="D116" s="15" t="s">
        <v>84</v>
      </c>
      <c r="E116" s="17">
        <v>57900</v>
      </c>
      <c r="F116" s="15" t="s">
        <v>84</v>
      </c>
      <c r="G116" s="17">
        <v>57900</v>
      </c>
      <c r="H116" s="15" t="s">
        <v>84</v>
      </c>
      <c r="I116" s="102" t="s">
        <v>687</v>
      </c>
      <c r="J116" s="122" t="s">
        <v>767</v>
      </c>
    </row>
    <row r="117" spans="1:10" ht="12.75" customHeight="1" x14ac:dyDescent="0.2">
      <c r="A117" s="17">
        <v>58000</v>
      </c>
      <c r="B117" s="15" t="s">
        <v>61</v>
      </c>
      <c r="C117" s="17">
        <v>58000</v>
      </c>
      <c r="D117" s="15" t="s">
        <v>61</v>
      </c>
      <c r="E117" s="17">
        <v>58000</v>
      </c>
      <c r="F117" s="15" t="s">
        <v>204</v>
      </c>
      <c r="G117" s="17">
        <v>58000</v>
      </c>
      <c r="H117" s="15" t="s">
        <v>208</v>
      </c>
      <c r="I117" s="102" t="s">
        <v>688</v>
      </c>
      <c r="J117" s="122" t="s">
        <v>767</v>
      </c>
    </row>
    <row r="118" spans="1:10" ht="12.75" customHeight="1" x14ac:dyDescent="0.2">
      <c r="A118" s="17">
        <v>58100</v>
      </c>
      <c r="B118" s="26" t="s">
        <v>498</v>
      </c>
      <c r="C118" s="17">
        <v>58100</v>
      </c>
      <c r="D118" s="26" t="s">
        <v>498</v>
      </c>
      <c r="E118" s="17">
        <v>58100</v>
      </c>
      <c r="F118" s="26" t="s">
        <v>498</v>
      </c>
      <c r="G118" s="17">
        <v>58100</v>
      </c>
      <c r="H118" s="26" t="s">
        <v>498</v>
      </c>
      <c r="I118" s="102" t="s">
        <v>689</v>
      </c>
      <c r="J118" s="122" t="s">
        <v>768</v>
      </c>
    </row>
    <row r="119" spans="1:10" ht="12.75" customHeight="1" x14ac:dyDescent="0.2">
      <c r="A119" s="17">
        <v>58200</v>
      </c>
      <c r="B119" s="15" t="s">
        <v>85</v>
      </c>
      <c r="C119" s="17">
        <v>58200</v>
      </c>
      <c r="D119" s="15" t="s">
        <v>85</v>
      </c>
      <c r="E119" s="17">
        <v>58200</v>
      </c>
      <c r="F119" s="15" t="s">
        <v>85</v>
      </c>
      <c r="G119" s="17">
        <v>58200</v>
      </c>
      <c r="H119" s="15" t="s">
        <v>85</v>
      </c>
      <c r="I119" s="138" t="s">
        <v>690</v>
      </c>
      <c r="J119" s="122" t="s">
        <v>767</v>
      </c>
    </row>
    <row r="120" spans="1:10" ht="12.75" customHeight="1" x14ac:dyDescent="0.2">
      <c r="A120" s="17">
        <v>58500</v>
      </c>
      <c r="B120" s="15" t="s">
        <v>86</v>
      </c>
      <c r="C120" s="17">
        <v>58500</v>
      </c>
      <c r="D120" s="15" t="s">
        <v>86</v>
      </c>
      <c r="E120" s="17">
        <v>58500</v>
      </c>
      <c r="F120" s="15" t="s">
        <v>86</v>
      </c>
      <c r="G120" s="17">
        <v>58500</v>
      </c>
      <c r="H120" s="15" t="s">
        <v>86</v>
      </c>
      <c r="I120" s="138"/>
      <c r="J120" s="122" t="s">
        <v>767</v>
      </c>
    </row>
    <row r="121" spans="1:10" ht="12.75" customHeight="1" x14ac:dyDescent="0.2">
      <c r="A121" s="17">
        <v>58600</v>
      </c>
      <c r="B121" s="15" t="s">
        <v>87</v>
      </c>
      <c r="C121" s="17">
        <v>58600</v>
      </c>
      <c r="D121" s="15" t="s">
        <v>87</v>
      </c>
      <c r="E121" s="17">
        <v>58600</v>
      </c>
      <c r="F121" s="15" t="s">
        <v>87</v>
      </c>
      <c r="G121" s="17">
        <v>58600</v>
      </c>
      <c r="H121" s="15" t="s">
        <v>87</v>
      </c>
      <c r="I121" s="102" t="s">
        <v>691</v>
      </c>
      <c r="J121" s="122" t="s">
        <v>767</v>
      </c>
    </row>
    <row r="122" spans="1:10" s="24" customFormat="1" ht="12.75" customHeight="1" x14ac:dyDescent="0.2">
      <c r="A122" s="17">
        <v>59900</v>
      </c>
      <c r="B122" s="15" t="s">
        <v>88</v>
      </c>
      <c r="C122" s="17" t="s">
        <v>209</v>
      </c>
      <c r="D122" s="15" t="s">
        <v>209</v>
      </c>
      <c r="E122" s="17" t="s">
        <v>209</v>
      </c>
      <c r="F122" s="15" t="s">
        <v>209</v>
      </c>
      <c r="G122" s="17" t="s">
        <v>209</v>
      </c>
      <c r="H122" s="15" t="s">
        <v>209</v>
      </c>
      <c r="I122" s="102" t="s">
        <v>692</v>
      </c>
      <c r="J122" s="122" t="s">
        <v>767</v>
      </c>
    </row>
    <row r="123" spans="1:10" s="24" customFormat="1" ht="12.75" customHeight="1" x14ac:dyDescent="0.2">
      <c r="A123" s="17">
        <v>59995</v>
      </c>
      <c r="B123" s="15" t="s">
        <v>637</v>
      </c>
      <c r="C123" s="17">
        <v>59995</v>
      </c>
      <c r="D123" s="15" t="s">
        <v>637</v>
      </c>
      <c r="E123" s="17">
        <v>59995</v>
      </c>
      <c r="F123" s="15" t="s">
        <v>637</v>
      </c>
      <c r="G123" s="17">
        <v>59995</v>
      </c>
      <c r="H123" s="15" t="s">
        <v>637</v>
      </c>
      <c r="I123" s="102" t="s">
        <v>693</v>
      </c>
      <c r="J123" s="122" t="s">
        <v>768</v>
      </c>
    </row>
    <row r="124" spans="1:10" s="24" customFormat="1" ht="12.75" customHeight="1" x14ac:dyDescent="0.2">
      <c r="A124" s="17">
        <v>60000</v>
      </c>
      <c r="B124" s="15" t="s">
        <v>638</v>
      </c>
      <c r="C124" s="17">
        <v>60000</v>
      </c>
      <c r="D124" s="15" t="s">
        <v>638</v>
      </c>
      <c r="E124" s="17">
        <v>60000</v>
      </c>
      <c r="F124" s="15" t="s">
        <v>638</v>
      </c>
      <c r="G124" s="17">
        <v>60000</v>
      </c>
      <c r="H124" s="15" t="s">
        <v>638</v>
      </c>
      <c r="I124" s="96" t="s">
        <v>694</v>
      </c>
      <c r="J124" s="122" t="s">
        <v>768</v>
      </c>
    </row>
    <row r="125" spans="1:10" s="24" customFormat="1" ht="12.75" customHeight="1" x14ac:dyDescent="0.2">
      <c r="A125" s="17">
        <v>60010</v>
      </c>
      <c r="B125" s="15" t="s">
        <v>438</v>
      </c>
      <c r="C125" s="17">
        <v>60010</v>
      </c>
      <c r="D125" s="15" t="s">
        <v>438</v>
      </c>
      <c r="E125" s="17">
        <v>60010</v>
      </c>
      <c r="F125" s="15" t="s">
        <v>438</v>
      </c>
      <c r="G125" s="17">
        <v>60010</v>
      </c>
      <c r="H125" s="15" t="s">
        <v>438</v>
      </c>
      <c r="I125" s="96" t="s">
        <v>695</v>
      </c>
      <c r="J125" s="123" t="s">
        <v>768</v>
      </c>
    </row>
    <row r="126" spans="1:10" ht="12.75" customHeight="1" x14ac:dyDescent="0.2">
      <c r="A126" s="17">
        <v>62000</v>
      </c>
      <c r="B126" s="15" t="s">
        <v>89</v>
      </c>
      <c r="C126" s="14">
        <v>62000</v>
      </c>
      <c r="D126" s="15" t="s">
        <v>197</v>
      </c>
      <c r="E126" s="14">
        <v>62000</v>
      </c>
      <c r="F126" s="15" t="s">
        <v>213</v>
      </c>
      <c r="G126" s="14">
        <v>62000</v>
      </c>
      <c r="H126" s="15" t="s">
        <v>220</v>
      </c>
      <c r="I126" s="138" t="s">
        <v>696</v>
      </c>
      <c r="J126" s="122" t="s">
        <v>768</v>
      </c>
    </row>
    <row r="127" spans="1:10" s="24" customFormat="1" ht="12.75" customHeight="1" x14ac:dyDescent="0.2">
      <c r="A127" s="17" t="s">
        <v>209</v>
      </c>
      <c r="B127" s="15" t="s">
        <v>209</v>
      </c>
      <c r="C127" s="17" t="s">
        <v>209</v>
      </c>
      <c r="D127" s="15" t="s">
        <v>209</v>
      </c>
      <c r="E127" s="14">
        <v>62100</v>
      </c>
      <c r="F127" s="15" t="s">
        <v>214</v>
      </c>
      <c r="G127" s="14">
        <v>62100</v>
      </c>
      <c r="H127" s="15" t="s">
        <v>221</v>
      </c>
      <c r="I127" s="138"/>
      <c r="J127" s="122" t="s">
        <v>768</v>
      </c>
    </row>
    <row r="128" spans="1:10" s="24" customFormat="1" ht="12.75" customHeight="1" x14ac:dyDescent="0.2">
      <c r="A128" s="17">
        <v>62300</v>
      </c>
      <c r="B128" s="15" t="s">
        <v>258</v>
      </c>
      <c r="C128" s="14">
        <v>62300</v>
      </c>
      <c r="D128" s="15" t="s">
        <v>259</v>
      </c>
      <c r="E128" s="17" t="s">
        <v>209</v>
      </c>
      <c r="F128" s="15" t="s">
        <v>209</v>
      </c>
      <c r="G128" s="17" t="s">
        <v>209</v>
      </c>
      <c r="H128" s="15" t="s">
        <v>209</v>
      </c>
      <c r="I128" s="138"/>
      <c r="J128" s="122" t="s">
        <v>768</v>
      </c>
    </row>
    <row r="129" spans="1:10" s="24" customFormat="1" ht="12.75" customHeight="1" x14ac:dyDescent="0.2">
      <c r="A129" s="17">
        <v>62500</v>
      </c>
      <c r="B129" s="15" t="s">
        <v>90</v>
      </c>
      <c r="C129" s="14">
        <v>62500</v>
      </c>
      <c r="D129" s="16" t="s">
        <v>198</v>
      </c>
      <c r="E129" s="17" t="s">
        <v>209</v>
      </c>
      <c r="F129" s="15" t="s">
        <v>209</v>
      </c>
      <c r="G129" s="17" t="s">
        <v>209</v>
      </c>
      <c r="H129" s="15" t="s">
        <v>209</v>
      </c>
      <c r="I129" s="138"/>
      <c r="J129" s="122" t="s">
        <v>768</v>
      </c>
    </row>
    <row r="130" spans="1:10" s="24" customFormat="1" ht="12.75" customHeight="1" x14ac:dyDescent="0.2">
      <c r="A130" s="17">
        <v>62800</v>
      </c>
      <c r="B130" s="15" t="s">
        <v>260</v>
      </c>
      <c r="C130" s="14">
        <v>62800</v>
      </c>
      <c r="D130" s="16" t="s">
        <v>261</v>
      </c>
      <c r="E130" s="17" t="s">
        <v>209</v>
      </c>
      <c r="F130" s="15" t="s">
        <v>209</v>
      </c>
      <c r="G130" s="17" t="s">
        <v>209</v>
      </c>
      <c r="H130" s="15" t="s">
        <v>209</v>
      </c>
      <c r="I130" s="138"/>
      <c r="J130" s="122" t="s">
        <v>768</v>
      </c>
    </row>
    <row r="131" spans="1:10" s="24" customFormat="1" ht="12.75" customHeight="1" x14ac:dyDescent="0.2">
      <c r="A131" s="17">
        <v>63000</v>
      </c>
      <c r="B131" s="15" t="s">
        <v>238</v>
      </c>
      <c r="C131" s="17">
        <v>63000</v>
      </c>
      <c r="D131" s="15" t="s">
        <v>238</v>
      </c>
      <c r="E131" s="17" t="s">
        <v>209</v>
      </c>
      <c r="F131" s="15" t="s">
        <v>209</v>
      </c>
      <c r="G131" s="17" t="s">
        <v>209</v>
      </c>
      <c r="H131" s="15" t="s">
        <v>209</v>
      </c>
      <c r="I131" s="138"/>
      <c r="J131" s="122" t="s">
        <v>768</v>
      </c>
    </row>
    <row r="132" spans="1:10" s="24" customFormat="1" ht="12.75" customHeight="1" x14ac:dyDescent="0.2">
      <c r="A132" s="17">
        <v>63200</v>
      </c>
      <c r="B132" s="15" t="s">
        <v>239</v>
      </c>
      <c r="C132" s="17">
        <v>63200</v>
      </c>
      <c r="D132" s="15" t="s">
        <v>239</v>
      </c>
      <c r="E132" s="17" t="s">
        <v>209</v>
      </c>
      <c r="F132" s="15" t="s">
        <v>209</v>
      </c>
      <c r="G132" s="17" t="s">
        <v>209</v>
      </c>
      <c r="H132" s="15" t="s">
        <v>209</v>
      </c>
      <c r="I132" s="138"/>
      <c r="J132" s="122" t="s">
        <v>768</v>
      </c>
    </row>
    <row r="133" spans="1:10" s="24" customFormat="1" ht="12.75" customHeight="1" x14ac:dyDescent="0.2">
      <c r="A133" s="17">
        <v>64000</v>
      </c>
      <c r="B133" s="15" t="s">
        <v>91</v>
      </c>
      <c r="C133" s="14">
        <v>64000</v>
      </c>
      <c r="D133" s="16" t="s">
        <v>91</v>
      </c>
      <c r="E133" s="17" t="s">
        <v>209</v>
      </c>
      <c r="F133" s="15" t="s">
        <v>209</v>
      </c>
      <c r="G133" s="17" t="s">
        <v>209</v>
      </c>
      <c r="H133" s="15" t="s">
        <v>209</v>
      </c>
      <c r="I133" s="138"/>
      <c r="J133" s="122" t="s">
        <v>768</v>
      </c>
    </row>
    <row r="134" spans="1:10" ht="12.75" customHeight="1" x14ac:dyDescent="0.2">
      <c r="A134" s="17">
        <v>65000</v>
      </c>
      <c r="B134" s="15" t="s">
        <v>212</v>
      </c>
      <c r="C134" s="14">
        <v>65000</v>
      </c>
      <c r="D134" s="15" t="s">
        <v>212</v>
      </c>
      <c r="E134" s="14">
        <v>65000</v>
      </c>
      <c r="F134" s="15" t="s">
        <v>250</v>
      </c>
      <c r="G134" s="14">
        <v>65000</v>
      </c>
      <c r="H134" s="15" t="s">
        <v>251</v>
      </c>
      <c r="I134" s="138" t="s">
        <v>697</v>
      </c>
      <c r="J134" s="122" t="s">
        <v>768</v>
      </c>
    </row>
    <row r="135" spans="1:10" s="24" customFormat="1" ht="12.75" customHeight="1" x14ac:dyDescent="0.2">
      <c r="A135" s="17" t="s">
        <v>209</v>
      </c>
      <c r="B135" s="15" t="s">
        <v>209</v>
      </c>
      <c r="C135" s="17" t="s">
        <v>209</v>
      </c>
      <c r="D135" s="15" t="s">
        <v>209</v>
      </c>
      <c r="E135" s="14">
        <v>65100</v>
      </c>
      <c r="F135" s="15" t="s">
        <v>252</v>
      </c>
      <c r="G135" s="14">
        <v>65100</v>
      </c>
      <c r="H135" s="15" t="s">
        <v>253</v>
      </c>
      <c r="I135" s="138"/>
      <c r="J135" s="122" t="s">
        <v>768</v>
      </c>
    </row>
    <row r="136" spans="1:10" ht="12.75" customHeight="1" x14ac:dyDescent="0.2">
      <c r="A136" s="17">
        <v>66000</v>
      </c>
      <c r="B136" s="15" t="s">
        <v>93</v>
      </c>
      <c r="C136" s="14">
        <v>66000</v>
      </c>
      <c r="D136" s="15" t="s">
        <v>93</v>
      </c>
      <c r="E136" s="14">
        <v>66000</v>
      </c>
      <c r="F136" s="15" t="s">
        <v>216</v>
      </c>
      <c r="G136" s="14">
        <v>66000</v>
      </c>
      <c r="H136" s="15" t="s">
        <v>222</v>
      </c>
      <c r="I136" s="140" t="s">
        <v>764</v>
      </c>
      <c r="J136" s="122" t="s">
        <v>779</v>
      </c>
    </row>
    <row r="137" spans="1:10" s="24" customFormat="1" ht="12.75" customHeight="1" x14ac:dyDescent="0.2">
      <c r="A137" s="17" t="s">
        <v>209</v>
      </c>
      <c r="B137" s="15" t="s">
        <v>209</v>
      </c>
      <c r="C137" s="17" t="s">
        <v>209</v>
      </c>
      <c r="D137" s="15" t="s">
        <v>209</v>
      </c>
      <c r="E137" s="17">
        <v>66100</v>
      </c>
      <c r="F137" s="15" t="s">
        <v>217</v>
      </c>
      <c r="G137" s="17">
        <v>66100</v>
      </c>
      <c r="H137" s="15" t="s">
        <v>223</v>
      </c>
      <c r="I137" s="140"/>
      <c r="J137" s="122" t="s">
        <v>768</v>
      </c>
    </row>
    <row r="138" spans="1:10" ht="12.75" customHeight="1" x14ac:dyDescent="0.2">
      <c r="A138" s="17">
        <v>66900</v>
      </c>
      <c r="B138" s="15" t="s">
        <v>249</v>
      </c>
      <c r="C138" s="14">
        <v>66900</v>
      </c>
      <c r="D138" s="16" t="s">
        <v>249</v>
      </c>
      <c r="E138" s="14">
        <v>66900</v>
      </c>
      <c r="F138" s="16" t="s">
        <v>255</v>
      </c>
      <c r="G138" s="14">
        <v>66900</v>
      </c>
      <c r="H138" s="16" t="s">
        <v>257</v>
      </c>
      <c r="I138" s="140" t="s">
        <v>763</v>
      </c>
      <c r="J138" s="122" t="s">
        <v>768</v>
      </c>
    </row>
    <row r="139" spans="1:10" s="24" customFormat="1" ht="12.75" customHeight="1" x14ac:dyDescent="0.2">
      <c r="A139" s="17">
        <v>66925</v>
      </c>
      <c r="B139" s="16" t="s">
        <v>240</v>
      </c>
      <c r="C139" s="14">
        <v>66925</v>
      </c>
      <c r="D139" s="16" t="s">
        <v>240</v>
      </c>
      <c r="E139" s="17" t="s">
        <v>209</v>
      </c>
      <c r="F139" s="15" t="s">
        <v>209</v>
      </c>
      <c r="G139" s="17" t="s">
        <v>209</v>
      </c>
      <c r="H139" s="15" t="s">
        <v>209</v>
      </c>
      <c r="I139" s="140"/>
      <c r="J139" s="122" t="s">
        <v>768</v>
      </c>
    </row>
    <row r="140" spans="1:10" ht="12.75" customHeight="1" x14ac:dyDescent="0.2">
      <c r="A140" s="17">
        <v>66950</v>
      </c>
      <c r="B140" s="16" t="s">
        <v>241</v>
      </c>
      <c r="C140" s="14">
        <v>66950</v>
      </c>
      <c r="D140" s="16" t="s">
        <v>241</v>
      </c>
      <c r="E140" s="14">
        <v>66950</v>
      </c>
      <c r="F140" s="16" t="s">
        <v>254</v>
      </c>
      <c r="G140" s="14">
        <v>66950</v>
      </c>
      <c r="H140" s="16" t="s">
        <v>256</v>
      </c>
      <c r="I140" s="140"/>
      <c r="J140" s="122" t="s">
        <v>768</v>
      </c>
    </row>
    <row r="141" spans="1:10" ht="12.75" customHeight="1" x14ac:dyDescent="0.2">
      <c r="A141" s="17">
        <v>67000</v>
      </c>
      <c r="B141" s="15" t="s">
        <v>230</v>
      </c>
      <c r="C141" s="14">
        <v>67000</v>
      </c>
      <c r="D141" s="16" t="s">
        <v>228</v>
      </c>
      <c r="E141" s="14">
        <v>67000</v>
      </c>
      <c r="F141" s="15" t="s">
        <v>218</v>
      </c>
      <c r="G141" s="14">
        <v>67000</v>
      </c>
      <c r="H141" s="15" t="s">
        <v>224</v>
      </c>
      <c r="I141" s="138" t="s">
        <v>698</v>
      </c>
      <c r="J141" s="122" t="s">
        <v>768</v>
      </c>
    </row>
    <row r="142" spans="1:10" ht="12.75" customHeight="1" x14ac:dyDescent="0.2">
      <c r="A142" s="27">
        <v>67100</v>
      </c>
      <c r="B142" s="15" t="s">
        <v>231</v>
      </c>
      <c r="C142" s="14">
        <v>67100</v>
      </c>
      <c r="D142" s="16" t="s">
        <v>229</v>
      </c>
      <c r="E142" s="14">
        <v>67100</v>
      </c>
      <c r="F142" s="15" t="s">
        <v>219</v>
      </c>
      <c r="G142" s="14">
        <v>67100</v>
      </c>
      <c r="H142" s="15" t="s">
        <v>225</v>
      </c>
      <c r="I142" s="138"/>
      <c r="J142" s="122" t="s">
        <v>768</v>
      </c>
    </row>
    <row r="143" spans="1:10" s="24" customFormat="1" ht="12.75" customHeight="1" x14ac:dyDescent="0.2">
      <c r="A143" s="17" t="s">
        <v>209</v>
      </c>
      <c r="B143" s="15" t="s">
        <v>209</v>
      </c>
      <c r="C143" s="14">
        <v>67500</v>
      </c>
      <c r="D143" s="16" t="s">
        <v>232</v>
      </c>
      <c r="E143" s="14">
        <v>67500</v>
      </c>
      <c r="F143" s="15" t="s">
        <v>234</v>
      </c>
      <c r="G143" s="14">
        <v>67500</v>
      </c>
      <c r="H143" s="15" t="s">
        <v>236</v>
      </c>
      <c r="I143" s="138"/>
      <c r="J143" s="122" t="s">
        <v>768</v>
      </c>
    </row>
    <row r="144" spans="1:10" s="24" customFormat="1" ht="12.75" customHeight="1" x14ac:dyDescent="0.2">
      <c r="A144" s="17" t="s">
        <v>209</v>
      </c>
      <c r="B144" s="15" t="s">
        <v>209</v>
      </c>
      <c r="C144" s="14">
        <v>67600</v>
      </c>
      <c r="D144" s="16" t="s">
        <v>233</v>
      </c>
      <c r="E144" s="14">
        <v>67600</v>
      </c>
      <c r="F144" s="15" t="s">
        <v>235</v>
      </c>
      <c r="G144" s="14">
        <v>67600</v>
      </c>
      <c r="H144" s="15" t="s">
        <v>237</v>
      </c>
      <c r="I144" s="138"/>
      <c r="J144" s="122" t="s">
        <v>768</v>
      </c>
    </row>
    <row r="145" spans="1:10" ht="12.75" customHeight="1" x14ac:dyDescent="0.2">
      <c r="A145" s="27">
        <v>68000</v>
      </c>
      <c r="B145" s="15" t="s">
        <v>242</v>
      </c>
      <c r="C145" s="14">
        <v>68000</v>
      </c>
      <c r="D145" s="16" t="s">
        <v>243</v>
      </c>
      <c r="E145" s="14">
        <v>68000</v>
      </c>
      <c r="F145" s="16" t="s">
        <v>245</v>
      </c>
      <c r="G145" s="14">
        <v>68000</v>
      </c>
      <c r="H145" s="16" t="s">
        <v>247</v>
      </c>
      <c r="I145" s="138"/>
      <c r="J145" s="122" t="s">
        <v>768</v>
      </c>
    </row>
    <row r="146" spans="1:10" s="24" customFormat="1" ht="12.75" customHeight="1" x14ac:dyDescent="0.2">
      <c r="A146" s="17" t="s">
        <v>209</v>
      </c>
      <c r="B146" s="15" t="s">
        <v>209</v>
      </c>
      <c r="C146" s="17" t="s">
        <v>209</v>
      </c>
      <c r="D146" s="15" t="s">
        <v>209</v>
      </c>
      <c r="E146" s="14">
        <v>68100</v>
      </c>
      <c r="F146" s="16" t="s">
        <v>246</v>
      </c>
      <c r="G146" s="17">
        <v>68100</v>
      </c>
      <c r="H146" s="15" t="s">
        <v>248</v>
      </c>
      <c r="I146" s="138"/>
      <c r="J146" s="122" t="s">
        <v>768</v>
      </c>
    </row>
    <row r="147" spans="1:10" s="24" customFormat="1" ht="12.75" customHeight="1" x14ac:dyDescent="0.2">
      <c r="A147" s="17">
        <v>68500</v>
      </c>
      <c r="B147" s="26" t="s">
        <v>560</v>
      </c>
      <c r="C147" s="14">
        <v>68500</v>
      </c>
      <c r="D147" s="16" t="s">
        <v>244</v>
      </c>
      <c r="E147" s="17" t="s">
        <v>209</v>
      </c>
      <c r="F147" s="15" t="s">
        <v>209</v>
      </c>
      <c r="G147" s="17" t="s">
        <v>209</v>
      </c>
      <c r="H147" s="15" t="s">
        <v>209</v>
      </c>
      <c r="I147" s="138"/>
      <c r="J147" s="122" t="s">
        <v>768</v>
      </c>
    </row>
    <row r="148" spans="1:10" ht="12.75" customHeight="1" x14ac:dyDescent="0.2">
      <c r="A148" s="17">
        <v>69000</v>
      </c>
      <c r="B148" s="26" t="s">
        <v>226</v>
      </c>
      <c r="C148" s="17">
        <v>69000</v>
      </c>
      <c r="D148" s="16" t="s">
        <v>226</v>
      </c>
      <c r="E148" s="17">
        <v>69000</v>
      </c>
      <c r="F148" s="16" t="s">
        <v>226</v>
      </c>
      <c r="G148" s="17">
        <v>69000</v>
      </c>
      <c r="H148" s="16" t="s">
        <v>226</v>
      </c>
      <c r="I148" s="102" t="s">
        <v>699</v>
      </c>
      <c r="J148" s="122" t="s">
        <v>768</v>
      </c>
    </row>
    <row r="149" spans="1:10" ht="12.75" customHeight="1" x14ac:dyDescent="0.2">
      <c r="A149" s="17">
        <v>69100</v>
      </c>
      <c r="B149" s="59" t="s">
        <v>479</v>
      </c>
      <c r="C149" s="17">
        <v>69100</v>
      </c>
      <c r="D149" s="59" t="s">
        <v>479</v>
      </c>
      <c r="E149" s="17">
        <v>69100</v>
      </c>
      <c r="F149" s="59" t="s">
        <v>479</v>
      </c>
      <c r="G149" s="17">
        <v>69100</v>
      </c>
      <c r="H149" s="59" t="s">
        <v>479</v>
      </c>
      <c r="I149" s="102" t="s">
        <v>700</v>
      </c>
      <c r="J149" s="122" t="s">
        <v>768</v>
      </c>
    </row>
    <row r="150" spans="1:10" ht="12.75" customHeight="1" x14ac:dyDescent="0.2">
      <c r="A150" s="17">
        <v>69200</v>
      </c>
      <c r="B150" s="26" t="s">
        <v>227</v>
      </c>
      <c r="C150" s="17">
        <v>69200</v>
      </c>
      <c r="D150" s="15" t="s">
        <v>227</v>
      </c>
      <c r="E150" s="17">
        <v>69200</v>
      </c>
      <c r="F150" s="15" t="s">
        <v>227</v>
      </c>
      <c r="G150" s="17">
        <v>69200</v>
      </c>
      <c r="H150" s="15" t="s">
        <v>227</v>
      </c>
      <c r="I150" s="102" t="s">
        <v>701</v>
      </c>
      <c r="J150" s="122" t="s">
        <v>768</v>
      </c>
    </row>
    <row r="151" spans="1:10" ht="12.75" customHeight="1" x14ac:dyDescent="0.2">
      <c r="A151" s="17">
        <v>69300</v>
      </c>
      <c r="B151" s="26" t="s">
        <v>211</v>
      </c>
      <c r="C151" s="17">
        <v>69300</v>
      </c>
      <c r="D151" s="15" t="s">
        <v>211</v>
      </c>
      <c r="E151" s="17">
        <v>69300</v>
      </c>
      <c r="F151" s="15" t="s">
        <v>211</v>
      </c>
      <c r="G151" s="17">
        <v>69300</v>
      </c>
      <c r="H151" s="15" t="s">
        <v>211</v>
      </c>
      <c r="I151" s="102" t="s">
        <v>702</v>
      </c>
      <c r="J151" s="122" t="s">
        <v>768</v>
      </c>
    </row>
    <row r="152" spans="1:10" ht="12.75" customHeight="1" x14ac:dyDescent="0.2">
      <c r="A152" s="17">
        <v>69400</v>
      </c>
      <c r="B152" s="26" t="s">
        <v>92</v>
      </c>
      <c r="C152" s="17">
        <v>69400</v>
      </c>
      <c r="D152" s="15" t="s">
        <v>92</v>
      </c>
      <c r="E152" s="17">
        <v>69400</v>
      </c>
      <c r="F152" s="15" t="s">
        <v>215</v>
      </c>
      <c r="G152" s="17">
        <v>69400</v>
      </c>
      <c r="H152" s="15" t="s">
        <v>215</v>
      </c>
      <c r="I152" s="102" t="s">
        <v>703</v>
      </c>
      <c r="J152" s="122" t="s">
        <v>768</v>
      </c>
    </row>
    <row r="153" spans="1:10" ht="12.75" customHeight="1" x14ac:dyDescent="0.2">
      <c r="A153" s="18">
        <v>69500</v>
      </c>
      <c r="B153" s="19" t="s">
        <v>444</v>
      </c>
      <c r="C153" s="18">
        <v>69500</v>
      </c>
      <c r="D153" s="19" t="s">
        <v>444</v>
      </c>
      <c r="E153" s="18">
        <v>69500</v>
      </c>
      <c r="F153" s="19" t="s">
        <v>444</v>
      </c>
      <c r="G153" s="18">
        <v>69500</v>
      </c>
      <c r="H153" s="19" t="s">
        <v>444</v>
      </c>
      <c r="I153" s="96" t="s">
        <v>704</v>
      </c>
      <c r="J153" s="122" t="s">
        <v>768</v>
      </c>
    </row>
    <row r="154" spans="1:10" ht="12.75" customHeight="1" x14ac:dyDescent="0.2">
      <c r="A154" s="29">
        <v>70000</v>
      </c>
      <c r="B154" s="30" t="s">
        <v>293</v>
      </c>
      <c r="C154" s="29">
        <v>70000</v>
      </c>
      <c r="D154" s="30" t="s">
        <v>293</v>
      </c>
      <c r="E154" s="29">
        <v>70000</v>
      </c>
      <c r="F154" s="30" t="s">
        <v>293</v>
      </c>
      <c r="G154" s="29">
        <v>70000</v>
      </c>
      <c r="H154" s="30" t="s">
        <v>293</v>
      </c>
      <c r="I154" s="137" t="s">
        <v>705</v>
      </c>
      <c r="J154" s="124"/>
    </row>
    <row r="155" spans="1:10" ht="12.75" customHeight="1" x14ac:dyDescent="0.2">
      <c r="A155" s="17">
        <v>70100</v>
      </c>
      <c r="B155" s="130" t="s">
        <v>94</v>
      </c>
      <c r="C155" s="17">
        <v>70100</v>
      </c>
      <c r="D155" s="130" t="s">
        <v>94</v>
      </c>
      <c r="E155" s="17">
        <v>70100</v>
      </c>
      <c r="F155" s="130" t="s">
        <v>94</v>
      </c>
      <c r="G155" s="17">
        <v>70100</v>
      </c>
      <c r="H155" s="130" t="s">
        <v>94</v>
      </c>
      <c r="I155" s="137"/>
      <c r="J155" s="122" t="s">
        <v>780</v>
      </c>
    </row>
    <row r="156" spans="1:10" ht="12.75" customHeight="1" x14ac:dyDescent="0.2">
      <c r="A156" s="17">
        <v>70200</v>
      </c>
      <c r="B156" s="130" t="s">
        <v>94</v>
      </c>
      <c r="C156" s="17">
        <v>70200</v>
      </c>
      <c r="D156" s="130" t="s">
        <v>94</v>
      </c>
      <c r="E156" s="17">
        <v>70200</v>
      </c>
      <c r="F156" s="130" t="s">
        <v>94</v>
      </c>
      <c r="G156" s="17">
        <v>70200</v>
      </c>
      <c r="H156" s="130" t="s">
        <v>94</v>
      </c>
      <c r="I156" s="137"/>
      <c r="J156" s="122" t="s">
        <v>780</v>
      </c>
    </row>
    <row r="157" spans="1:10" ht="12.75" customHeight="1" x14ac:dyDescent="0.2">
      <c r="A157" s="17">
        <v>70300</v>
      </c>
      <c r="B157" s="130" t="s">
        <v>94</v>
      </c>
      <c r="C157" s="17">
        <v>70300</v>
      </c>
      <c r="D157" s="130" t="s">
        <v>94</v>
      </c>
      <c r="E157" s="17">
        <v>70300</v>
      </c>
      <c r="F157" s="130" t="s">
        <v>94</v>
      </c>
      <c r="G157" s="17">
        <v>70300</v>
      </c>
      <c r="H157" s="130" t="s">
        <v>94</v>
      </c>
      <c r="I157" s="137"/>
      <c r="J157" s="122" t="s">
        <v>780</v>
      </c>
    </row>
    <row r="158" spans="1:10" ht="12.75" customHeight="1" x14ac:dyDescent="0.2">
      <c r="A158" s="17">
        <v>70800</v>
      </c>
      <c r="B158" s="15" t="s">
        <v>366</v>
      </c>
      <c r="C158" s="17">
        <v>70800</v>
      </c>
      <c r="D158" s="15" t="s">
        <v>366</v>
      </c>
      <c r="E158" s="17">
        <v>70800</v>
      </c>
      <c r="F158" s="15" t="s">
        <v>366</v>
      </c>
      <c r="G158" s="17">
        <v>70800</v>
      </c>
      <c r="H158" s="15" t="s">
        <v>366</v>
      </c>
      <c r="I158" s="97" t="s">
        <v>706</v>
      </c>
      <c r="J158" s="122" t="s">
        <v>781</v>
      </c>
    </row>
    <row r="159" spans="1:10" ht="12.75" customHeight="1" x14ac:dyDescent="0.2">
      <c r="A159" s="17">
        <v>70850</v>
      </c>
      <c r="B159" s="15" t="s">
        <v>367</v>
      </c>
      <c r="C159" s="17">
        <v>70850</v>
      </c>
      <c r="D159" s="15" t="s">
        <v>367</v>
      </c>
      <c r="E159" s="17">
        <v>70850</v>
      </c>
      <c r="F159" s="15" t="s">
        <v>367</v>
      </c>
      <c r="G159" s="17">
        <v>70850</v>
      </c>
      <c r="H159" s="15" t="s">
        <v>367</v>
      </c>
      <c r="I159" s="97" t="s">
        <v>707</v>
      </c>
      <c r="J159" s="122" t="s">
        <v>781</v>
      </c>
    </row>
    <row r="160" spans="1:10" ht="12.75" customHeight="1" x14ac:dyDescent="0.2">
      <c r="A160" s="17">
        <v>70900</v>
      </c>
      <c r="B160" s="60" t="s">
        <v>480</v>
      </c>
      <c r="C160" s="17">
        <v>70900</v>
      </c>
      <c r="D160" s="60" t="s">
        <v>480</v>
      </c>
      <c r="E160" s="17">
        <v>70900</v>
      </c>
      <c r="F160" s="60" t="s">
        <v>480</v>
      </c>
      <c r="G160" s="17">
        <v>70900</v>
      </c>
      <c r="H160" s="60" t="s">
        <v>480</v>
      </c>
      <c r="I160" s="97" t="s">
        <v>708</v>
      </c>
      <c r="J160" s="122" t="s">
        <v>781</v>
      </c>
    </row>
    <row r="161" spans="1:10" ht="12.75" customHeight="1" x14ac:dyDescent="0.2">
      <c r="A161" s="17">
        <v>70950</v>
      </c>
      <c r="B161" s="61" t="s">
        <v>481</v>
      </c>
      <c r="C161" s="17">
        <v>70950</v>
      </c>
      <c r="D161" s="61" t="s">
        <v>481</v>
      </c>
      <c r="E161" s="17">
        <v>70950</v>
      </c>
      <c r="F161" s="61" t="s">
        <v>481</v>
      </c>
      <c r="G161" s="17">
        <v>70950</v>
      </c>
      <c r="H161" s="61" t="s">
        <v>481</v>
      </c>
      <c r="I161" s="97" t="s">
        <v>709</v>
      </c>
      <c r="J161" s="122" t="s">
        <v>781</v>
      </c>
    </row>
    <row r="162" spans="1:10" ht="12.75" customHeight="1" x14ac:dyDescent="0.2">
      <c r="A162" s="17">
        <v>71000</v>
      </c>
      <c r="B162" s="15" t="s">
        <v>95</v>
      </c>
      <c r="C162" s="17">
        <v>71000</v>
      </c>
      <c r="D162" s="15" t="s">
        <v>95</v>
      </c>
      <c r="E162" s="17">
        <v>71000</v>
      </c>
      <c r="F162" s="15" t="s">
        <v>95</v>
      </c>
      <c r="G162" s="17">
        <v>71000</v>
      </c>
      <c r="H162" s="15" t="s">
        <v>95</v>
      </c>
      <c r="I162" s="97" t="s">
        <v>710</v>
      </c>
      <c r="J162" s="122" t="s">
        <v>769</v>
      </c>
    </row>
    <row r="163" spans="1:10" ht="12.75" customHeight="1" x14ac:dyDescent="0.2">
      <c r="A163" s="17">
        <v>71100</v>
      </c>
      <c r="B163" s="15" t="s">
        <v>96</v>
      </c>
      <c r="C163" s="17">
        <v>71100</v>
      </c>
      <c r="D163" s="15" t="s">
        <v>96</v>
      </c>
      <c r="E163" s="17">
        <v>71100</v>
      </c>
      <c r="F163" s="15" t="s">
        <v>96</v>
      </c>
      <c r="G163" s="17">
        <v>71100</v>
      </c>
      <c r="H163" s="15" t="s">
        <v>96</v>
      </c>
      <c r="I163" s="97" t="s">
        <v>711</v>
      </c>
      <c r="J163" s="122" t="s">
        <v>769</v>
      </c>
    </row>
    <row r="164" spans="1:10" ht="12.75" customHeight="1" x14ac:dyDescent="0.2">
      <c r="A164" s="17">
        <v>72100</v>
      </c>
      <c r="B164" s="15" t="s">
        <v>98</v>
      </c>
      <c r="C164" s="17">
        <v>72100</v>
      </c>
      <c r="D164" s="15" t="s">
        <v>98</v>
      </c>
      <c r="E164" s="17">
        <v>72100</v>
      </c>
      <c r="F164" s="15" t="s">
        <v>98</v>
      </c>
      <c r="G164" s="17">
        <v>72100</v>
      </c>
      <c r="H164" s="15" t="s">
        <v>98</v>
      </c>
      <c r="I164" s="137" t="s">
        <v>712</v>
      </c>
      <c r="J164" s="122" t="s">
        <v>769</v>
      </c>
    </row>
    <row r="165" spans="1:10" ht="12.75" customHeight="1" x14ac:dyDescent="0.2">
      <c r="A165" s="17">
        <v>72200</v>
      </c>
      <c r="B165" s="15" t="s">
        <v>99</v>
      </c>
      <c r="C165" s="17">
        <v>72200</v>
      </c>
      <c r="D165" s="15" t="s">
        <v>99</v>
      </c>
      <c r="E165" s="17">
        <v>72200</v>
      </c>
      <c r="F165" s="15" t="s">
        <v>99</v>
      </c>
      <c r="G165" s="17">
        <v>72200</v>
      </c>
      <c r="H165" s="15" t="s">
        <v>99</v>
      </c>
      <c r="I165" s="137"/>
      <c r="J165" s="122" t="s">
        <v>769</v>
      </c>
    </row>
    <row r="166" spans="1:10" ht="12.75" customHeight="1" x14ac:dyDescent="0.2">
      <c r="A166" s="17">
        <v>72300</v>
      </c>
      <c r="B166" s="15" t="s">
        <v>100</v>
      </c>
      <c r="C166" s="17">
        <v>72300</v>
      </c>
      <c r="D166" s="15" t="s">
        <v>100</v>
      </c>
      <c r="E166" s="17">
        <v>72300</v>
      </c>
      <c r="F166" s="15" t="s">
        <v>100</v>
      </c>
      <c r="G166" s="17">
        <v>72300</v>
      </c>
      <c r="H166" s="15" t="s">
        <v>100</v>
      </c>
      <c r="I166" s="137"/>
      <c r="J166" s="122" t="s">
        <v>769</v>
      </c>
    </row>
    <row r="167" spans="1:10" ht="12.75" customHeight="1" x14ac:dyDescent="0.2">
      <c r="A167" s="17">
        <v>72400</v>
      </c>
      <c r="B167" s="15" t="s">
        <v>101</v>
      </c>
      <c r="C167" s="17">
        <v>72400</v>
      </c>
      <c r="D167" s="15" t="s">
        <v>101</v>
      </c>
      <c r="E167" s="17">
        <v>72400</v>
      </c>
      <c r="F167" s="15" t="s">
        <v>101</v>
      </c>
      <c r="G167" s="17">
        <v>72400</v>
      </c>
      <c r="H167" s="15" t="s">
        <v>101</v>
      </c>
      <c r="I167" s="137" t="s">
        <v>713</v>
      </c>
      <c r="J167" s="122" t="s">
        <v>781</v>
      </c>
    </row>
    <row r="168" spans="1:10" ht="12.75" customHeight="1" x14ac:dyDescent="0.2">
      <c r="A168" s="17">
        <v>72600</v>
      </c>
      <c r="B168" s="15" t="s">
        <v>102</v>
      </c>
      <c r="C168" s="17">
        <v>72600</v>
      </c>
      <c r="D168" s="15" t="s">
        <v>102</v>
      </c>
      <c r="E168" s="17">
        <v>72600</v>
      </c>
      <c r="F168" s="15" t="s">
        <v>102</v>
      </c>
      <c r="G168" s="17">
        <v>72600</v>
      </c>
      <c r="H168" s="15" t="s">
        <v>102</v>
      </c>
      <c r="I168" s="137"/>
      <c r="J168" s="122" t="s">
        <v>781</v>
      </c>
    </row>
    <row r="169" spans="1:10" ht="12.75" customHeight="1" x14ac:dyDescent="0.2">
      <c r="A169" s="17">
        <v>72700</v>
      </c>
      <c r="B169" s="15" t="s">
        <v>103</v>
      </c>
      <c r="C169" s="17">
        <v>72700</v>
      </c>
      <c r="D169" s="15" t="s">
        <v>103</v>
      </c>
      <c r="E169" s="17">
        <v>72700</v>
      </c>
      <c r="F169" s="15" t="s">
        <v>103</v>
      </c>
      <c r="G169" s="17">
        <v>72700</v>
      </c>
      <c r="H169" s="15" t="s">
        <v>103</v>
      </c>
      <c r="I169" s="137"/>
      <c r="J169" s="122" t="s">
        <v>781</v>
      </c>
    </row>
    <row r="170" spans="1:10" ht="12.75" customHeight="1" x14ac:dyDescent="0.2">
      <c r="A170" s="17">
        <v>72800</v>
      </c>
      <c r="B170" s="15" t="s">
        <v>97</v>
      </c>
      <c r="C170" s="17">
        <v>72800</v>
      </c>
      <c r="D170" s="15" t="s">
        <v>97</v>
      </c>
      <c r="E170" s="17">
        <v>72800</v>
      </c>
      <c r="F170" s="15" t="s">
        <v>97</v>
      </c>
      <c r="G170" s="17">
        <v>72800</v>
      </c>
      <c r="H170" s="15" t="s">
        <v>97</v>
      </c>
      <c r="I170" s="97" t="s">
        <v>714</v>
      </c>
      <c r="J170" s="122" t="s">
        <v>769</v>
      </c>
    </row>
    <row r="171" spans="1:10" ht="12.75" customHeight="1" x14ac:dyDescent="0.2">
      <c r="A171" s="18">
        <v>72900</v>
      </c>
      <c r="B171" s="19" t="s">
        <v>104</v>
      </c>
      <c r="C171" s="18">
        <v>72900</v>
      </c>
      <c r="D171" s="19" t="s">
        <v>104</v>
      </c>
      <c r="E171" s="18">
        <v>72900</v>
      </c>
      <c r="F171" s="19" t="s">
        <v>104</v>
      </c>
      <c r="G171" s="18">
        <v>72900</v>
      </c>
      <c r="H171" s="19" t="s">
        <v>104</v>
      </c>
      <c r="I171" s="97" t="s">
        <v>715</v>
      </c>
      <c r="J171" s="122" t="s">
        <v>778</v>
      </c>
    </row>
    <row r="172" spans="1:10" ht="12.75" customHeight="1" x14ac:dyDescent="0.2">
      <c r="A172" s="29">
        <v>73000</v>
      </c>
      <c r="B172" s="99" t="s">
        <v>585</v>
      </c>
      <c r="C172" s="29">
        <v>73000</v>
      </c>
      <c r="D172" s="99" t="s">
        <v>585</v>
      </c>
      <c r="E172" s="29">
        <v>73000</v>
      </c>
      <c r="F172" s="99" t="s">
        <v>585</v>
      </c>
      <c r="G172" s="29">
        <v>73000</v>
      </c>
      <c r="H172" s="99" t="s">
        <v>585</v>
      </c>
      <c r="I172" s="139" t="s">
        <v>716</v>
      </c>
      <c r="J172" s="124"/>
    </row>
    <row r="173" spans="1:10" ht="12.75" customHeight="1" x14ac:dyDescent="0.2">
      <c r="A173" s="17">
        <v>73100</v>
      </c>
      <c r="B173" s="15" t="s">
        <v>574</v>
      </c>
      <c r="C173" s="17">
        <v>73100</v>
      </c>
      <c r="D173" s="15" t="s">
        <v>574</v>
      </c>
      <c r="E173" s="17">
        <v>73100</v>
      </c>
      <c r="F173" s="15" t="s">
        <v>574</v>
      </c>
      <c r="G173" s="17">
        <v>73100</v>
      </c>
      <c r="H173" s="15" t="s">
        <v>574</v>
      </c>
      <c r="I173" s="139"/>
      <c r="J173" s="122" t="s">
        <v>781</v>
      </c>
    </row>
    <row r="174" spans="1:10" ht="12.75" customHeight="1" x14ac:dyDescent="0.2">
      <c r="A174" s="17">
        <v>73200</v>
      </c>
      <c r="B174" s="15" t="s">
        <v>574</v>
      </c>
      <c r="C174" s="17">
        <v>73200</v>
      </c>
      <c r="D174" s="15" t="s">
        <v>574</v>
      </c>
      <c r="E174" s="17">
        <v>73200</v>
      </c>
      <c r="F174" s="15" t="s">
        <v>574</v>
      </c>
      <c r="G174" s="17">
        <v>73200</v>
      </c>
      <c r="H174" s="15" t="s">
        <v>574</v>
      </c>
      <c r="I174" s="139"/>
      <c r="J174" s="122" t="s">
        <v>781</v>
      </c>
    </row>
    <row r="175" spans="1:10" ht="12.75" customHeight="1" x14ac:dyDescent="0.2">
      <c r="A175" s="17">
        <v>73300</v>
      </c>
      <c r="B175" s="15" t="s">
        <v>574</v>
      </c>
      <c r="C175" s="17">
        <v>73300</v>
      </c>
      <c r="D175" s="15" t="s">
        <v>574</v>
      </c>
      <c r="E175" s="17">
        <v>73300</v>
      </c>
      <c r="F175" s="15" t="s">
        <v>574</v>
      </c>
      <c r="G175" s="17">
        <v>73300</v>
      </c>
      <c r="H175" s="15" t="s">
        <v>574</v>
      </c>
      <c r="I175" s="139"/>
      <c r="J175" s="122" t="s">
        <v>781</v>
      </c>
    </row>
    <row r="176" spans="1:10" ht="12.75" customHeight="1" x14ac:dyDescent="0.2">
      <c r="A176" s="17">
        <v>73600</v>
      </c>
      <c r="B176" s="15" t="s">
        <v>108</v>
      </c>
      <c r="C176" s="17">
        <v>73600</v>
      </c>
      <c r="D176" s="15" t="s">
        <v>108</v>
      </c>
      <c r="E176" s="17">
        <v>73600</v>
      </c>
      <c r="F176" s="15" t="s">
        <v>108</v>
      </c>
      <c r="G176" s="17">
        <v>73600</v>
      </c>
      <c r="H176" s="15" t="s">
        <v>108</v>
      </c>
      <c r="I176" s="139" t="s">
        <v>717</v>
      </c>
      <c r="J176" s="122" t="s">
        <v>769</v>
      </c>
    </row>
    <row r="177" spans="1:10" ht="12.75" customHeight="1" x14ac:dyDescent="0.2">
      <c r="A177" s="17">
        <v>73700</v>
      </c>
      <c r="B177" s="15" t="s">
        <v>109</v>
      </c>
      <c r="C177" s="17">
        <v>73700</v>
      </c>
      <c r="D177" s="15" t="s">
        <v>109</v>
      </c>
      <c r="E177" s="17">
        <v>73700</v>
      </c>
      <c r="F177" s="15" t="s">
        <v>109</v>
      </c>
      <c r="G177" s="17">
        <v>73700</v>
      </c>
      <c r="H177" s="15" t="s">
        <v>109</v>
      </c>
      <c r="I177" s="139"/>
      <c r="J177" s="122" t="s">
        <v>769</v>
      </c>
    </row>
    <row r="178" spans="1:10" ht="12.75" customHeight="1" x14ac:dyDescent="0.2">
      <c r="A178" s="17">
        <v>73800</v>
      </c>
      <c r="B178" s="15" t="s">
        <v>110</v>
      </c>
      <c r="C178" s="17">
        <v>73800</v>
      </c>
      <c r="D178" s="15" t="s">
        <v>110</v>
      </c>
      <c r="E178" s="17">
        <v>73800</v>
      </c>
      <c r="F178" s="15" t="s">
        <v>110</v>
      </c>
      <c r="G178" s="17">
        <v>73800</v>
      </c>
      <c r="H178" s="15" t="s">
        <v>110</v>
      </c>
      <c r="I178" s="139"/>
      <c r="J178" s="122" t="s">
        <v>769</v>
      </c>
    </row>
    <row r="179" spans="1:10" ht="12.75" customHeight="1" x14ac:dyDescent="0.2">
      <c r="A179" s="17">
        <v>73900</v>
      </c>
      <c r="B179" s="15" t="s">
        <v>575</v>
      </c>
      <c r="C179" s="17">
        <v>73900</v>
      </c>
      <c r="D179" s="15" t="s">
        <v>575</v>
      </c>
      <c r="E179" s="17">
        <v>73900</v>
      </c>
      <c r="F179" s="15" t="s">
        <v>575</v>
      </c>
      <c r="G179" s="17">
        <v>73900</v>
      </c>
      <c r="H179" s="15" t="s">
        <v>575</v>
      </c>
      <c r="I179" s="139"/>
      <c r="J179" s="122" t="s">
        <v>769</v>
      </c>
    </row>
    <row r="180" spans="1:10" ht="12.75" customHeight="1" x14ac:dyDescent="0.2">
      <c r="A180" s="17">
        <v>74000</v>
      </c>
      <c r="B180" s="15" t="s">
        <v>576</v>
      </c>
      <c r="C180" s="17">
        <v>74000</v>
      </c>
      <c r="D180" s="15" t="s">
        <v>576</v>
      </c>
      <c r="E180" s="17">
        <v>74000</v>
      </c>
      <c r="F180" s="15" t="s">
        <v>576</v>
      </c>
      <c r="G180" s="17">
        <v>74000</v>
      </c>
      <c r="H180" s="15" t="s">
        <v>576</v>
      </c>
      <c r="I180" s="139"/>
      <c r="J180" s="122" t="s">
        <v>769</v>
      </c>
    </row>
    <row r="181" spans="1:10" ht="12.75" customHeight="1" x14ac:dyDescent="0.2">
      <c r="A181" s="17">
        <v>74100</v>
      </c>
      <c r="B181" s="15" t="s">
        <v>283</v>
      </c>
      <c r="C181" s="17">
        <v>74100</v>
      </c>
      <c r="D181" s="15" t="s">
        <v>283</v>
      </c>
      <c r="E181" s="17">
        <v>74100</v>
      </c>
      <c r="F181" s="15" t="s">
        <v>283</v>
      </c>
      <c r="G181" s="17">
        <v>74100</v>
      </c>
      <c r="H181" s="15" t="s">
        <v>283</v>
      </c>
      <c r="I181" s="139"/>
      <c r="J181" s="122" t="s">
        <v>769</v>
      </c>
    </row>
    <row r="182" spans="1:10" ht="12.75" customHeight="1" x14ac:dyDescent="0.2">
      <c r="A182" s="17">
        <v>74150</v>
      </c>
      <c r="B182" s="15" t="s">
        <v>535</v>
      </c>
      <c r="C182" s="17">
        <v>74150</v>
      </c>
      <c r="D182" s="15" t="s">
        <v>535</v>
      </c>
      <c r="E182" s="17">
        <v>74150</v>
      </c>
      <c r="F182" s="15" t="s">
        <v>535</v>
      </c>
      <c r="G182" s="17">
        <v>74150</v>
      </c>
      <c r="H182" s="15" t="s">
        <v>535</v>
      </c>
      <c r="I182" s="139"/>
      <c r="J182" s="122" t="s">
        <v>781</v>
      </c>
    </row>
    <row r="183" spans="1:10" ht="12.75" customHeight="1" x14ac:dyDescent="0.2">
      <c r="A183" s="17">
        <v>74160</v>
      </c>
      <c r="B183" s="15" t="s">
        <v>535</v>
      </c>
      <c r="C183" s="17">
        <v>74160</v>
      </c>
      <c r="D183" s="15" t="s">
        <v>535</v>
      </c>
      <c r="E183" s="17">
        <v>74160</v>
      </c>
      <c r="F183" s="15" t="s">
        <v>535</v>
      </c>
      <c r="G183" s="17">
        <v>74160</v>
      </c>
      <c r="H183" s="15" t="s">
        <v>535</v>
      </c>
      <c r="I183" s="139"/>
      <c r="J183" s="122" t="s">
        <v>781</v>
      </c>
    </row>
    <row r="184" spans="1:10" ht="12.75" customHeight="1" x14ac:dyDescent="0.2">
      <c r="A184" s="17">
        <v>74200</v>
      </c>
      <c r="B184" s="15" t="s">
        <v>101</v>
      </c>
      <c r="C184" s="17">
        <v>74200</v>
      </c>
      <c r="D184" s="15" t="s">
        <v>101</v>
      </c>
      <c r="E184" s="17">
        <v>74200</v>
      </c>
      <c r="F184" s="15" t="s">
        <v>101</v>
      </c>
      <c r="G184" s="17">
        <v>74200</v>
      </c>
      <c r="H184" s="15" t="s">
        <v>101</v>
      </c>
      <c r="I184" s="139" t="s">
        <v>718</v>
      </c>
      <c r="J184" s="122" t="s">
        <v>781</v>
      </c>
    </row>
    <row r="185" spans="1:10" ht="12.75" customHeight="1" x14ac:dyDescent="0.2">
      <c r="A185" s="17">
        <v>74300</v>
      </c>
      <c r="B185" s="15" t="s">
        <v>102</v>
      </c>
      <c r="C185" s="17">
        <v>74300</v>
      </c>
      <c r="D185" s="15" t="s">
        <v>102</v>
      </c>
      <c r="E185" s="17">
        <v>74300</v>
      </c>
      <c r="F185" s="15" t="s">
        <v>102</v>
      </c>
      <c r="G185" s="17">
        <v>74300</v>
      </c>
      <c r="H185" s="15" t="s">
        <v>102</v>
      </c>
      <c r="I185" s="139"/>
      <c r="J185" s="122" t="s">
        <v>781</v>
      </c>
    </row>
    <row r="186" spans="1:10" ht="12.75" customHeight="1" x14ac:dyDescent="0.2">
      <c r="A186" s="17">
        <v>74500</v>
      </c>
      <c r="B186" s="15" t="s">
        <v>577</v>
      </c>
      <c r="C186" s="17">
        <v>74500</v>
      </c>
      <c r="D186" s="15" t="s">
        <v>577</v>
      </c>
      <c r="E186" s="17">
        <v>74500</v>
      </c>
      <c r="F186" s="15" t="s">
        <v>577</v>
      </c>
      <c r="G186" s="17">
        <v>74500</v>
      </c>
      <c r="H186" s="15" t="s">
        <v>577</v>
      </c>
      <c r="I186" s="139" t="s">
        <v>719</v>
      </c>
      <c r="J186" s="122" t="s">
        <v>769</v>
      </c>
    </row>
    <row r="187" spans="1:10" ht="12.75" customHeight="1" x14ac:dyDescent="0.2">
      <c r="A187" s="17">
        <v>74600</v>
      </c>
      <c r="B187" s="15" t="s">
        <v>577</v>
      </c>
      <c r="C187" s="17">
        <v>74600</v>
      </c>
      <c r="D187" s="15" t="s">
        <v>577</v>
      </c>
      <c r="E187" s="17">
        <v>74600</v>
      </c>
      <c r="F187" s="15" t="s">
        <v>577</v>
      </c>
      <c r="G187" s="17">
        <v>74600</v>
      </c>
      <c r="H187" s="15" t="s">
        <v>577</v>
      </c>
      <c r="I187" s="139"/>
      <c r="J187" s="125" t="s">
        <v>769</v>
      </c>
    </row>
    <row r="188" spans="1:10" ht="12.75" customHeight="1" x14ac:dyDescent="0.2">
      <c r="A188" s="17">
        <v>74700</v>
      </c>
      <c r="B188" s="15" t="s">
        <v>577</v>
      </c>
      <c r="C188" s="17">
        <v>74700</v>
      </c>
      <c r="D188" s="15" t="s">
        <v>577</v>
      </c>
      <c r="E188" s="17">
        <v>74700</v>
      </c>
      <c r="F188" s="15" t="s">
        <v>577</v>
      </c>
      <c r="G188" s="17">
        <v>74700</v>
      </c>
      <c r="H188" s="15" t="s">
        <v>577</v>
      </c>
      <c r="I188" s="139"/>
      <c r="J188" s="125" t="s">
        <v>769</v>
      </c>
    </row>
    <row r="189" spans="1:10" ht="12.75" customHeight="1" x14ac:dyDescent="0.2">
      <c r="A189" s="17">
        <v>74900</v>
      </c>
      <c r="B189" s="15" t="s">
        <v>578</v>
      </c>
      <c r="C189" s="17">
        <v>74900</v>
      </c>
      <c r="D189" s="15" t="s">
        <v>578</v>
      </c>
      <c r="E189" s="17">
        <v>74900</v>
      </c>
      <c r="F189" s="15" t="s">
        <v>578</v>
      </c>
      <c r="G189" s="17">
        <v>74900</v>
      </c>
      <c r="H189" s="15" t="s">
        <v>578</v>
      </c>
      <c r="I189" s="139"/>
      <c r="J189" s="125" t="s">
        <v>769</v>
      </c>
    </row>
    <row r="190" spans="1:10" ht="12.75" customHeight="1" x14ac:dyDescent="0.2">
      <c r="A190" s="17">
        <v>75000</v>
      </c>
      <c r="B190" s="15" t="s">
        <v>579</v>
      </c>
      <c r="C190" s="17">
        <v>75000</v>
      </c>
      <c r="D190" s="15" t="s">
        <v>579</v>
      </c>
      <c r="E190" s="17">
        <v>75000</v>
      </c>
      <c r="F190" s="15" t="s">
        <v>579</v>
      </c>
      <c r="G190" s="17">
        <v>75000</v>
      </c>
      <c r="H190" s="15" t="s">
        <v>579</v>
      </c>
      <c r="I190" s="139"/>
      <c r="J190" s="125" t="s">
        <v>769</v>
      </c>
    </row>
    <row r="191" spans="1:10" ht="12.75" customHeight="1" x14ac:dyDescent="0.2">
      <c r="A191" s="17">
        <v>75100</v>
      </c>
      <c r="B191" s="15" t="s">
        <v>580</v>
      </c>
      <c r="C191" s="17">
        <v>75100</v>
      </c>
      <c r="D191" s="15" t="s">
        <v>580</v>
      </c>
      <c r="E191" s="17">
        <v>75100</v>
      </c>
      <c r="F191" s="15" t="s">
        <v>580</v>
      </c>
      <c r="G191" s="17">
        <v>75100</v>
      </c>
      <c r="H191" s="15" t="s">
        <v>580</v>
      </c>
      <c r="I191" s="139"/>
      <c r="J191" s="125" t="s">
        <v>769</v>
      </c>
    </row>
    <row r="192" spans="1:10" ht="12.75" customHeight="1" x14ac:dyDescent="0.2">
      <c r="A192" s="17">
        <v>75200</v>
      </c>
      <c r="B192" s="15" t="s">
        <v>268</v>
      </c>
      <c r="C192" s="17">
        <v>75200</v>
      </c>
      <c r="D192" s="15" t="s">
        <v>268</v>
      </c>
      <c r="E192" s="17">
        <v>75200</v>
      </c>
      <c r="F192" s="15" t="s">
        <v>268</v>
      </c>
      <c r="G192" s="17">
        <v>75200</v>
      </c>
      <c r="H192" s="15" t="s">
        <v>268</v>
      </c>
      <c r="I192" s="139"/>
      <c r="J192" s="125" t="s">
        <v>769</v>
      </c>
    </row>
    <row r="193" spans="1:10" ht="12.75" customHeight="1" x14ac:dyDescent="0.2">
      <c r="A193" s="17">
        <v>75300</v>
      </c>
      <c r="B193" s="15" t="s">
        <v>581</v>
      </c>
      <c r="C193" s="17">
        <v>75300</v>
      </c>
      <c r="D193" s="15" t="s">
        <v>581</v>
      </c>
      <c r="E193" s="17">
        <v>75300</v>
      </c>
      <c r="F193" s="15" t="s">
        <v>581</v>
      </c>
      <c r="G193" s="17">
        <v>75300</v>
      </c>
      <c r="H193" s="15" t="s">
        <v>581</v>
      </c>
      <c r="I193" s="139"/>
      <c r="J193" s="125" t="s">
        <v>769</v>
      </c>
    </row>
    <row r="194" spans="1:10" ht="12.75" customHeight="1" x14ac:dyDescent="0.2">
      <c r="A194" s="17">
        <v>75500</v>
      </c>
      <c r="B194" s="15" t="s">
        <v>111</v>
      </c>
      <c r="C194" s="17">
        <v>75500</v>
      </c>
      <c r="D194" s="15" t="s">
        <v>111</v>
      </c>
      <c r="E194" s="17">
        <v>75500</v>
      </c>
      <c r="F194" s="15" t="s">
        <v>111</v>
      </c>
      <c r="G194" s="17">
        <v>75500</v>
      </c>
      <c r="H194" s="15" t="s">
        <v>111</v>
      </c>
      <c r="I194" s="107" t="s">
        <v>720</v>
      </c>
      <c r="J194" s="122" t="s">
        <v>781</v>
      </c>
    </row>
    <row r="195" spans="1:10" s="24" customFormat="1" ht="12.75" customHeight="1" x14ac:dyDescent="0.2">
      <c r="A195" s="17">
        <v>75600</v>
      </c>
      <c r="B195" s="15" t="s">
        <v>106</v>
      </c>
      <c r="C195" s="17">
        <v>75600</v>
      </c>
      <c r="D195" s="15" t="s">
        <v>106</v>
      </c>
      <c r="E195" s="17">
        <v>75600</v>
      </c>
      <c r="F195" s="15" t="s">
        <v>106</v>
      </c>
      <c r="G195" s="17">
        <v>75600</v>
      </c>
      <c r="H195" s="15" t="s">
        <v>106</v>
      </c>
      <c r="I195" s="137" t="s">
        <v>721</v>
      </c>
      <c r="J195" s="125" t="s">
        <v>769</v>
      </c>
    </row>
    <row r="196" spans="1:10" ht="12.75" customHeight="1" x14ac:dyDescent="0.2">
      <c r="A196" s="18">
        <v>75800</v>
      </c>
      <c r="B196" s="19" t="s">
        <v>107</v>
      </c>
      <c r="C196" s="18">
        <v>75800</v>
      </c>
      <c r="D196" s="19" t="s">
        <v>107</v>
      </c>
      <c r="E196" s="18">
        <v>75800</v>
      </c>
      <c r="F196" s="19" t="s">
        <v>107</v>
      </c>
      <c r="G196" s="18">
        <v>75800</v>
      </c>
      <c r="H196" s="19" t="s">
        <v>107</v>
      </c>
      <c r="I196" s="137"/>
      <c r="J196" s="125" t="s">
        <v>769</v>
      </c>
    </row>
    <row r="197" spans="1:10" ht="12.75" customHeight="1" x14ac:dyDescent="0.2">
      <c r="A197" s="29">
        <v>76000</v>
      </c>
      <c r="B197" s="30" t="s">
        <v>586</v>
      </c>
      <c r="C197" s="29">
        <v>76000</v>
      </c>
      <c r="D197" s="30" t="s">
        <v>586</v>
      </c>
      <c r="E197" s="29">
        <v>76000</v>
      </c>
      <c r="F197" s="30" t="s">
        <v>586</v>
      </c>
      <c r="G197" s="29">
        <v>76000</v>
      </c>
      <c r="H197" s="30" t="s">
        <v>586</v>
      </c>
      <c r="I197" s="97"/>
      <c r="J197" s="126"/>
    </row>
    <row r="198" spans="1:10" ht="12.75" customHeight="1" x14ac:dyDescent="0.2">
      <c r="A198" s="17">
        <v>76005</v>
      </c>
      <c r="B198" s="15" t="s">
        <v>587</v>
      </c>
      <c r="C198" s="17">
        <v>76005</v>
      </c>
      <c r="D198" s="15" t="s">
        <v>587</v>
      </c>
      <c r="E198" s="17">
        <v>76005</v>
      </c>
      <c r="F198" s="15" t="s">
        <v>587</v>
      </c>
      <c r="G198" s="17">
        <v>76005</v>
      </c>
      <c r="H198" s="15" t="s">
        <v>587</v>
      </c>
      <c r="I198" s="136" t="s">
        <v>722</v>
      </c>
      <c r="J198" s="125" t="s">
        <v>769</v>
      </c>
    </row>
    <row r="199" spans="1:10" ht="12.75" customHeight="1" x14ac:dyDescent="0.2">
      <c r="A199" s="17">
        <v>76010</v>
      </c>
      <c r="B199" s="15" t="s">
        <v>588</v>
      </c>
      <c r="C199" s="17">
        <v>76010</v>
      </c>
      <c r="D199" s="15" t="s">
        <v>588</v>
      </c>
      <c r="E199" s="17">
        <v>76010</v>
      </c>
      <c r="F199" s="15" t="s">
        <v>588</v>
      </c>
      <c r="G199" s="17">
        <v>76010</v>
      </c>
      <c r="H199" s="15" t="s">
        <v>588</v>
      </c>
      <c r="I199" s="136"/>
      <c r="J199" s="125" t="s">
        <v>769</v>
      </c>
    </row>
    <row r="200" spans="1:10" ht="12.75" customHeight="1" x14ac:dyDescent="0.2">
      <c r="A200" s="17">
        <v>76015</v>
      </c>
      <c r="B200" s="15" t="s">
        <v>589</v>
      </c>
      <c r="C200" s="17">
        <v>76015</v>
      </c>
      <c r="D200" s="15" t="s">
        <v>589</v>
      </c>
      <c r="E200" s="17">
        <v>76015</v>
      </c>
      <c r="F200" s="15" t="s">
        <v>589</v>
      </c>
      <c r="G200" s="17">
        <v>76015</v>
      </c>
      <c r="H200" s="15" t="s">
        <v>589</v>
      </c>
      <c r="I200" s="136"/>
      <c r="J200" s="125" t="s">
        <v>769</v>
      </c>
    </row>
    <row r="201" spans="1:10" ht="12.75" customHeight="1" x14ac:dyDescent="0.2">
      <c r="A201" s="17">
        <v>76020</v>
      </c>
      <c r="B201" s="15" t="s">
        <v>590</v>
      </c>
      <c r="C201" s="17">
        <v>76020</v>
      </c>
      <c r="D201" s="15" t="s">
        <v>590</v>
      </c>
      <c r="E201" s="17">
        <v>76020</v>
      </c>
      <c r="F201" s="15" t="s">
        <v>590</v>
      </c>
      <c r="G201" s="17">
        <v>76020</v>
      </c>
      <c r="H201" s="15" t="s">
        <v>590</v>
      </c>
      <c r="I201" s="136"/>
      <c r="J201" s="125" t="s">
        <v>769</v>
      </c>
    </row>
    <row r="202" spans="1:10" ht="12.75" customHeight="1" x14ac:dyDescent="0.2">
      <c r="A202" s="17">
        <v>76025</v>
      </c>
      <c r="B202" s="15" t="s">
        <v>591</v>
      </c>
      <c r="C202" s="17">
        <v>76025</v>
      </c>
      <c r="D202" s="15" t="s">
        <v>591</v>
      </c>
      <c r="E202" s="17">
        <v>76025</v>
      </c>
      <c r="F202" s="15" t="s">
        <v>591</v>
      </c>
      <c r="G202" s="17">
        <v>76025</v>
      </c>
      <c r="H202" s="15" t="s">
        <v>591</v>
      </c>
      <c r="I202" s="136"/>
      <c r="J202" s="125" t="s">
        <v>769</v>
      </c>
    </row>
    <row r="203" spans="1:10" ht="12.75" customHeight="1" x14ac:dyDescent="0.2">
      <c r="A203" s="17">
        <v>76030</v>
      </c>
      <c r="B203" s="15" t="s">
        <v>592</v>
      </c>
      <c r="C203" s="17">
        <v>76030</v>
      </c>
      <c r="D203" s="15" t="s">
        <v>592</v>
      </c>
      <c r="E203" s="17">
        <v>76030</v>
      </c>
      <c r="F203" s="15" t="s">
        <v>592</v>
      </c>
      <c r="G203" s="17">
        <v>76030</v>
      </c>
      <c r="H203" s="15" t="s">
        <v>592</v>
      </c>
      <c r="I203" s="136"/>
      <c r="J203" s="125" t="s">
        <v>769</v>
      </c>
    </row>
    <row r="204" spans="1:10" ht="12.75" customHeight="1" x14ac:dyDescent="0.2">
      <c r="A204" s="17">
        <v>76035</v>
      </c>
      <c r="B204" s="15" t="s">
        <v>593</v>
      </c>
      <c r="C204" s="17">
        <v>76035</v>
      </c>
      <c r="D204" s="15" t="s">
        <v>593</v>
      </c>
      <c r="E204" s="17">
        <v>76035</v>
      </c>
      <c r="F204" s="15" t="s">
        <v>593</v>
      </c>
      <c r="G204" s="17">
        <v>76035</v>
      </c>
      <c r="H204" s="15" t="s">
        <v>593</v>
      </c>
      <c r="I204" s="136"/>
      <c r="J204" s="125" t="s">
        <v>769</v>
      </c>
    </row>
    <row r="205" spans="1:10" ht="12.75" customHeight="1" x14ac:dyDescent="0.2">
      <c r="A205" s="17">
        <v>76040</v>
      </c>
      <c r="B205" s="15" t="s">
        <v>594</v>
      </c>
      <c r="C205" s="17">
        <v>76040</v>
      </c>
      <c r="D205" s="15" t="s">
        <v>594</v>
      </c>
      <c r="E205" s="17">
        <v>76040</v>
      </c>
      <c r="F205" s="15" t="s">
        <v>594</v>
      </c>
      <c r="G205" s="17">
        <v>76040</v>
      </c>
      <c r="H205" s="15" t="s">
        <v>594</v>
      </c>
      <c r="I205" s="136"/>
      <c r="J205" s="125" t="s">
        <v>769</v>
      </c>
    </row>
    <row r="206" spans="1:10" ht="12.75" customHeight="1" x14ac:dyDescent="0.2">
      <c r="A206" s="17">
        <v>76045</v>
      </c>
      <c r="B206" s="15" t="s">
        <v>595</v>
      </c>
      <c r="C206" s="17">
        <v>76045</v>
      </c>
      <c r="D206" s="15" t="s">
        <v>595</v>
      </c>
      <c r="E206" s="17">
        <v>76045</v>
      </c>
      <c r="F206" s="15" t="s">
        <v>595</v>
      </c>
      <c r="G206" s="17">
        <v>76045</v>
      </c>
      <c r="H206" s="15" t="s">
        <v>595</v>
      </c>
      <c r="I206" s="136"/>
      <c r="J206" s="125" t="s">
        <v>769</v>
      </c>
    </row>
    <row r="207" spans="1:10" ht="12.75" customHeight="1" x14ac:dyDescent="0.2">
      <c r="A207" s="17">
        <v>76100</v>
      </c>
      <c r="B207" s="15" t="s">
        <v>596</v>
      </c>
      <c r="C207" s="17">
        <v>76100</v>
      </c>
      <c r="D207" s="15" t="s">
        <v>596</v>
      </c>
      <c r="E207" s="17">
        <v>76100</v>
      </c>
      <c r="F207" s="15" t="s">
        <v>596</v>
      </c>
      <c r="G207" s="17">
        <v>76100</v>
      </c>
      <c r="H207" s="15" t="s">
        <v>596</v>
      </c>
      <c r="I207" s="136"/>
      <c r="J207" s="125" t="s">
        <v>769</v>
      </c>
    </row>
    <row r="208" spans="1:10" ht="12.75" customHeight="1" x14ac:dyDescent="0.2">
      <c r="A208" s="17">
        <v>76200</v>
      </c>
      <c r="B208" s="15" t="s">
        <v>535</v>
      </c>
      <c r="C208" s="17">
        <v>76200</v>
      </c>
      <c r="D208" s="15" t="s">
        <v>535</v>
      </c>
      <c r="E208" s="17">
        <v>76200</v>
      </c>
      <c r="F208" s="15" t="s">
        <v>535</v>
      </c>
      <c r="G208" s="17">
        <v>76200</v>
      </c>
      <c r="H208" s="15" t="s">
        <v>535</v>
      </c>
      <c r="I208" s="136"/>
      <c r="J208" s="122" t="s">
        <v>781</v>
      </c>
    </row>
    <row r="209" spans="1:10" ht="12.75" customHeight="1" x14ac:dyDescent="0.2">
      <c r="A209" s="17">
        <v>76225</v>
      </c>
      <c r="B209" s="15" t="s">
        <v>535</v>
      </c>
      <c r="C209" s="17">
        <v>76225</v>
      </c>
      <c r="D209" s="15" t="s">
        <v>535</v>
      </c>
      <c r="E209" s="17">
        <v>76225</v>
      </c>
      <c r="F209" s="15" t="s">
        <v>535</v>
      </c>
      <c r="G209" s="17">
        <v>76225</v>
      </c>
      <c r="H209" s="15" t="s">
        <v>535</v>
      </c>
      <c r="I209" s="136"/>
      <c r="J209" s="122" t="s">
        <v>781</v>
      </c>
    </row>
    <row r="210" spans="1:10" ht="12.75" customHeight="1" x14ac:dyDescent="0.2">
      <c r="A210" s="17">
        <v>76300</v>
      </c>
      <c r="B210" s="15" t="s">
        <v>597</v>
      </c>
      <c r="C210" s="17">
        <v>76300</v>
      </c>
      <c r="D210" s="15" t="s">
        <v>597</v>
      </c>
      <c r="E210" s="17">
        <v>76300</v>
      </c>
      <c r="F210" s="15" t="s">
        <v>597</v>
      </c>
      <c r="G210" s="17">
        <v>76300</v>
      </c>
      <c r="H210" s="15" t="s">
        <v>597</v>
      </c>
      <c r="I210" s="136" t="s">
        <v>723</v>
      </c>
      <c r="J210" s="125" t="s">
        <v>769</v>
      </c>
    </row>
    <row r="211" spans="1:10" ht="12.75" customHeight="1" x14ac:dyDescent="0.2">
      <c r="A211" s="17">
        <v>76350</v>
      </c>
      <c r="B211" s="15" t="s">
        <v>598</v>
      </c>
      <c r="C211" s="17">
        <v>76350</v>
      </c>
      <c r="D211" s="15" t="s">
        <v>598</v>
      </c>
      <c r="E211" s="17">
        <v>76350</v>
      </c>
      <c r="F211" s="15" t="s">
        <v>598</v>
      </c>
      <c r="G211" s="17">
        <v>76350</v>
      </c>
      <c r="H211" s="15" t="s">
        <v>598</v>
      </c>
      <c r="I211" s="136"/>
      <c r="J211" s="125" t="s">
        <v>769</v>
      </c>
    </row>
    <row r="212" spans="1:10" ht="12.75" customHeight="1" x14ac:dyDescent="0.2">
      <c r="A212" s="17">
        <v>77500</v>
      </c>
      <c r="B212" s="15" t="s">
        <v>114</v>
      </c>
      <c r="C212" s="17">
        <v>77500</v>
      </c>
      <c r="D212" s="15" t="s">
        <v>114</v>
      </c>
      <c r="E212" s="17">
        <v>77500</v>
      </c>
      <c r="F212" s="15" t="s">
        <v>114</v>
      </c>
      <c r="G212" s="17">
        <v>77500</v>
      </c>
      <c r="H212" s="15" t="s">
        <v>114</v>
      </c>
      <c r="I212" s="136"/>
      <c r="J212" s="125" t="s">
        <v>769</v>
      </c>
    </row>
    <row r="213" spans="1:10" ht="12.75" customHeight="1" x14ac:dyDescent="0.2">
      <c r="A213" s="17">
        <v>77600</v>
      </c>
      <c r="B213" s="15" t="s">
        <v>599</v>
      </c>
      <c r="C213" s="17">
        <v>77600</v>
      </c>
      <c r="D213" s="15" t="s">
        <v>599</v>
      </c>
      <c r="E213" s="17">
        <v>77600</v>
      </c>
      <c r="F213" s="15" t="s">
        <v>599</v>
      </c>
      <c r="G213" s="17">
        <v>77600</v>
      </c>
      <c r="H213" s="15" t="s">
        <v>599</v>
      </c>
      <c r="I213" s="136"/>
      <c r="J213" s="125" t="s">
        <v>769</v>
      </c>
    </row>
    <row r="214" spans="1:10" ht="12.75" customHeight="1" x14ac:dyDescent="0.2">
      <c r="A214" s="17">
        <v>77800</v>
      </c>
      <c r="B214" s="15" t="s">
        <v>600</v>
      </c>
      <c r="C214" s="17">
        <v>77800</v>
      </c>
      <c r="D214" s="15" t="s">
        <v>600</v>
      </c>
      <c r="E214" s="17">
        <v>77800</v>
      </c>
      <c r="F214" s="15" t="s">
        <v>600</v>
      </c>
      <c r="G214" s="17">
        <v>77800</v>
      </c>
      <c r="H214" s="15" t="s">
        <v>600</v>
      </c>
      <c r="I214" s="136"/>
      <c r="J214" s="125" t="s">
        <v>769</v>
      </c>
    </row>
    <row r="215" spans="1:10" ht="12.75" customHeight="1" x14ac:dyDescent="0.2">
      <c r="A215" s="17">
        <v>78400</v>
      </c>
      <c r="B215" s="15" t="s">
        <v>118</v>
      </c>
      <c r="C215" s="17">
        <v>78400</v>
      </c>
      <c r="D215" s="15" t="s">
        <v>118</v>
      </c>
      <c r="E215" s="17">
        <v>78400</v>
      </c>
      <c r="F215" s="15" t="s">
        <v>118</v>
      </c>
      <c r="G215" s="17">
        <v>78400</v>
      </c>
      <c r="H215" s="15" t="s">
        <v>118</v>
      </c>
      <c r="I215" s="136"/>
      <c r="J215" s="125" t="s">
        <v>769</v>
      </c>
    </row>
    <row r="216" spans="1:10" s="24" customFormat="1" ht="12.75" customHeight="1" x14ac:dyDescent="0.2">
      <c r="A216" s="17">
        <v>78700</v>
      </c>
      <c r="B216" s="15" t="s">
        <v>119</v>
      </c>
      <c r="C216" s="17">
        <v>78700</v>
      </c>
      <c r="D216" s="15" t="s">
        <v>119</v>
      </c>
      <c r="E216" s="17">
        <v>78700</v>
      </c>
      <c r="F216" s="15" t="s">
        <v>119</v>
      </c>
      <c r="G216" s="17">
        <v>78700</v>
      </c>
      <c r="H216" s="15" t="s">
        <v>119</v>
      </c>
      <c r="I216" s="136"/>
      <c r="J216" s="125" t="s">
        <v>769</v>
      </c>
    </row>
    <row r="217" spans="1:10" ht="12.75" customHeight="1" x14ac:dyDescent="0.2">
      <c r="A217" s="17">
        <v>78900</v>
      </c>
      <c r="B217" s="15" t="s">
        <v>120</v>
      </c>
      <c r="C217" s="17">
        <v>78900</v>
      </c>
      <c r="D217" s="15" t="s">
        <v>120</v>
      </c>
      <c r="E217" s="17">
        <v>78900</v>
      </c>
      <c r="F217" s="15" t="s">
        <v>120</v>
      </c>
      <c r="G217" s="17">
        <v>78900</v>
      </c>
      <c r="H217" s="15" t="s">
        <v>120</v>
      </c>
      <c r="I217" s="136"/>
      <c r="J217" s="125" t="s">
        <v>769</v>
      </c>
    </row>
    <row r="218" spans="1:10" ht="12.75" customHeight="1" x14ac:dyDescent="0.2">
      <c r="A218" s="17">
        <v>79000</v>
      </c>
      <c r="B218" s="15" t="s">
        <v>601</v>
      </c>
      <c r="C218" s="17">
        <v>79000</v>
      </c>
      <c r="D218" s="15" t="s">
        <v>601</v>
      </c>
      <c r="E218" s="17">
        <v>79000</v>
      </c>
      <c r="F218" s="15" t="s">
        <v>601</v>
      </c>
      <c r="G218" s="17">
        <v>79000</v>
      </c>
      <c r="H218" s="15" t="s">
        <v>601</v>
      </c>
      <c r="I218" s="136"/>
      <c r="J218" s="125" t="s">
        <v>769</v>
      </c>
    </row>
    <row r="219" spans="1:10" ht="12.75" customHeight="1" x14ac:dyDescent="0.2">
      <c r="A219" s="17">
        <v>79100</v>
      </c>
      <c r="B219" s="15" t="s">
        <v>602</v>
      </c>
      <c r="C219" s="17">
        <v>79100</v>
      </c>
      <c r="D219" s="15" t="s">
        <v>602</v>
      </c>
      <c r="E219" s="17">
        <v>79100</v>
      </c>
      <c r="F219" s="15" t="s">
        <v>602</v>
      </c>
      <c r="G219" s="17">
        <v>79100</v>
      </c>
      <c r="H219" s="15" t="s">
        <v>602</v>
      </c>
      <c r="I219" s="136"/>
      <c r="J219" s="125" t="s">
        <v>769</v>
      </c>
    </row>
    <row r="220" spans="1:10" ht="12.75" customHeight="1" x14ac:dyDescent="0.2">
      <c r="A220" s="17">
        <v>79200</v>
      </c>
      <c r="B220" s="15" t="s">
        <v>603</v>
      </c>
      <c r="C220" s="17">
        <v>79200</v>
      </c>
      <c r="D220" s="15" t="s">
        <v>603</v>
      </c>
      <c r="E220" s="17">
        <v>79200</v>
      </c>
      <c r="F220" s="15" t="s">
        <v>603</v>
      </c>
      <c r="G220" s="17">
        <v>79200</v>
      </c>
      <c r="H220" s="15" t="s">
        <v>603</v>
      </c>
      <c r="I220" s="136"/>
      <c r="J220" s="125" t="s">
        <v>769</v>
      </c>
    </row>
    <row r="221" spans="1:10" ht="12.75" customHeight="1" x14ac:dyDescent="0.2">
      <c r="A221" s="17">
        <v>79300</v>
      </c>
      <c r="B221" s="15" t="s">
        <v>269</v>
      </c>
      <c r="C221" s="17">
        <v>79300</v>
      </c>
      <c r="D221" s="15" t="s">
        <v>269</v>
      </c>
      <c r="E221" s="17">
        <v>79300</v>
      </c>
      <c r="F221" s="15" t="s">
        <v>269</v>
      </c>
      <c r="G221" s="17">
        <v>79300</v>
      </c>
      <c r="H221" s="15" t="s">
        <v>269</v>
      </c>
      <c r="I221" s="136"/>
      <c r="J221" s="125" t="s">
        <v>769</v>
      </c>
    </row>
    <row r="222" spans="1:10" ht="12.75" customHeight="1" x14ac:dyDescent="0.2">
      <c r="A222" s="17">
        <v>79350</v>
      </c>
      <c r="B222" s="15" t="s">
        <v>123</v>
      </c>
      <c r="C222" s="17">
        <v>79350</v>
      </c>
      <c r="D222" s="15" t="s">
        <v>123</v>
      </c>
      <c r="E222" s="17">
        <v>79350</v>
      </c>
      <c r="F222" s="15" t="s">
        <v>123</v>
      </c>
      <c r="G222" s="17">
        <v>79350</v>
      </c>
      <c r="H222" s="15" t="s">
        <v>123</v>
      </c>
      <c r="I222" s="136"/>
      <c r="J222" s="125" t="s">
        <v>769</v>
      </c>
    </row>
    <row r="223" spans="1:10" ht="12.75" customHeight="1" x14ac:dyDescent="0.2">
      <c r="A223" s="17">
        <v>79360</v>
      </c>
      <c r="B223" s="15" t="s">
        <v>604</v>
      </c>
      <c r="C223" s="17">
        <v>79360</v>
      </c>
      <c r="D223" s="15" t="s">
        <v>604</v>
      </c>
      <c r="E223" s="17">
        <v>79360</v>
      </c>
      <c r="F223" s="15" t="s">
        <v>604</v>
      </c>
      <c r="G223" s="17">
        <v>79360</v>
      </c>
      <c r="H223" s="15" t="s">
        <v>604</v>
      </c>
      <c r="I223" s="136"/>
      <c r="J223" s="125" t="s">
        <v>769</v>
      </c>
    </row>
    <row r="224" spans="1:10" ht="12.75" customHeight="1" x14ac:dyDescent="0.2">
      <c r="A224" s="17">
        <v>79400</v>
      </c>
      <c r="B224" s="15" t="s">
        <v>124</v>
      </c>
      <c r="C224" s="17">
        <v>79400</v>
      </c>
      <c r="D224" s="15" t="s">
        <v>124</v>
      </c>
      <c r="E224" s="17">
        <v>79400</v>
      </c>
      <c r="F224" s="15" t="s">
        <v>124</v>
      </c>
      <c r="G224" s="17">
        <v>79400</v>
      </c>
      <c r="H224" s="15" t="s">
        <v>124</v>
      </c>
      <c r="I224" s="136"/>
      <c r="J224" s="125" t="s">
        <v>769</v>
      </c>
    </row>
    <row r="225" spans="1:10" ht="12.75" customHeight="1" x14ac:dyDescent="0.2">
      <c r="A225" s="17">
        <v>79500</v>
      </c>
      <c r="B225" s="15" t="s">
        <v>141</v>
      </c>
      <c r="C225" s="17">
        <v>79500</v>
      </c>
      <c r="D225" s="15" t="s">
        <v>141</v>
      </c>
      <c r="E225" s="17">
        <v>79500</v>
      </c>
      <c r="F225" s="15" t="s">
        <v>141</v>
      </c>
      <c r="G225" s="17">
        <v>79500</v>
      </c>
      <c r="H225" s="15" t="s">
        <v>141</v>
      </c>
      <c r="I225" s="136"/>
      <c r="J225" s="125" t="s">
        <v>769</v>
      </c>
    </row>
    <row r="226" spans="1:10" ht="12.75" customHeight="1" x14ac:dyDescent="0.2">
      <c r="A226" s="17">
        <v>79600</v>
      </c>
      <c r="B226" s="15" t="s">
        <v>126</v>
      </c>
      <c r="C226" s="17">
        <v>79600</v>
      </c>
      <c r="D226" s="15" t="s">
        <v>126</v>
      </c>
      <c r="E226" s="17">
        <v>79600</v>
      </c>
      <c r="F226" s="15" t="s">
        <v>126</v>
      </c>
      <c r="G226" s="17">
        <v>79600</v>
      </c>
      <c r="H226" s="15" t="s">
        <v>126</v>
      </c>
      <c r="I226" s="136"/>
      <c r="J226" s="125" t="s">
        <v>769</v>
      </c>
    </row>
    <row r="227" spans="1:10" ht="12.75" customHeight="1" x14ac:dyDescent="0.2">
      <c r="A227" s="17">
        <v>79700</v>
      </c>
      <c r="B227" s="15" t="s">
        <v>605</v>
      </c>
      <c r="C227" s="17">
        <v>79700</v>
      </c>
      <c r="D227" s="15" t="s">
        <v>605</v>
      </c>
      <c r="E227" s="17">
        <v>79700</v>
      </c>
      <c r="F227" s="15" t="s">
        <v>605</v>
      </c>
      <c r="G227" s="17">
        <v>79700</v>
      </c>
      <c r="H227" s="15" t="s">
        <v>605</v>
      </c>
      <c r="I227" s="136"/>
      <c r="J227" s="125" t="s">
        <v>769</v>
      </c>
    </row>
    <row r="228" spans="1:10" ht="12.75" customHeight="1" x14ac:dyDescent="0.2">
      <c r="A228" s="17">
        <v>79800</v>
      </c>
      <c r="B228" s="15" t="s">
        <v>606</v>
      </c>
      <c r="C228" s="17">
        <v>79800</v>
      </c>
      <c r="D228" s="15" t="s">
        <v>606</v>
      </c>
      <c r="E228" s="17">
        <v>79800</v>
      </c>
      <c r="F228" s="15" t="s">
        <v>606</v>
      </c>
      <c r="G228" s="17">
        <v>79800</v>
      </c>
      <c r="H228" s="15" t="s">
        <v>606</v>
      </c>
      <c r="I228" s="136" t="s">
        <v>724</v>
      </c>
      <c r="J228" s="125" t="s">
        <v>769</v>
      </c>
    </row>
    <row r="229" spans="1:10" ht="12.75" customHeight="1" x14ac:dyDescent="0.2">
      <c r="A229" s="17">
        <v>79810</v>
      </c>
      <c r="B229" s="15" t="s">
        <v>607</v>
      </c>
      <c r="C229" s="17">
        <v>79810</v>
      </c>
      <c r="D229" s="15" t="s">
        <v>607</v>
      </c>
      <c r="E229" s="17">
        <v>79810</v>
      </c>
      <c r="F229" s="15" t="s">
        <v>607</v>
      </c>
      <c r="G229" s="17">
        <v>79810</v>
      </c>
      <c r="H229" s="15" t="s">
        <v>607</v>
      </c>
      <c r="I229" s="136"/>
      <c r="J229" s="125" t="s">
        <v>769</v>
      </c>
    </row>
    <row r="230" spans="1:10" ht="12.75" customHeight="1" x14ac:dyDescent="0.2">
      <c r="A230" s="18">
        <v>79820</v>
      </c>
      <c r="B230" s="19" t="s">
        <v>608</v>
      </c>
      <c r="C230" s="18">
        <v>79820</v>
      </c>
      <c r="D230" s="19" t="s">
        <v>608</v>
      </c>
      <c r="E230" s="18">
        <v>79820</v>
      </c>
      <c r="F230" s="19" t="s">
        <v>608</v>
      </c>
      <c r="G230" s="18">
        <v>79820</v>
      </c>
      <c r="H230" s="19" t="s">
        <v>608</v>
      </c>
      <c r="I230" s="136"/>
      <c r="J230" s="125" t="s">
        <v>769</v>
      </c>
    </row>
    <row r="231" spans="1:10" ht="12.75" customHeight="1" x14ac:dyDescent="0.2">
      <c r="A231" s="29">
        <v>80000</v>
      </c>
      <c r="B231" s="30" t="s">
        <v>296</v>
      </c>
      <c r="C231" s="29">
        <v>80000</v>
      </c>
      <c r="D231" s="30" t="s">
        <v>296</v>
      </c>
      <c r="E231" s="29">
        <v>80000</v>
      </c>
      <c r="F231" s="30" t="s">
        <v>296</v>
      </c>
      <c r="G231" s="29">
        <v>80000</v>
      </c>
      <c r="H231" s="30" t="s">
        <v>296</v>
      </c>
      <c r="I231" s="99" t="s">
        <v>725</v>
      </c>
      <c r="J231" s="124"/>
    </row>
    <row r="232" spans="1:10" ht="12.75" customHeight="1" x14ac:dyDescent="0.2">
      <c r="A232" s="17">
        <v>80100</v>
      </c>
      <c r="B232" s="15" t="s">
        <v>609</v>
      </c>
      <c r="C232" s="17">
        <v>80100</v>
      </c>
      <c r="D232" s="15" t="s">
        <v>609</v>
      </c>
      <c r="E232" s="17">
        <v>80100</v>
      </c>
      <c r="F232" s="15" t="s">
        <v>609</v>
      </c>
      <c r="G232" s="17">
        <v>80100</v>
      </c>
      <c r="H232" s="15" t="s">
        <v>609</v>
      </c>
      <c r="I232" s="136" t="s">
        <v>726</v>
      </c>
      <c r="J232" s="125" t="s">
        <v>769</v>
      </c>
    </row>
    <row r="233" spans="1:10" ht="12.75" customHeight="1" x14ac:dyDescent="0.2">
      <c r="A233" s="17">
        <v>80200</v>
      </c>
      <c r="B233" s="15" t="s">
        <v>610</v>
      </c>
      <c r="C233" s="17">
        <v>80200</v>
      </c>
      <c r="D233" s="15" t="s">
        <v>610</v>
      </c>
      <c r="E233" s="17">
        <v>80200</v>
      </c>
      <c r="F233" s="15" t="s">
        <v>610</v>
      </c>
      <c r="G233" s="17">
        <v>80200</v>
      </c>
      <c r="H233" s="15" t="s">
        <v>610</v>
      </c>
      <c r="I233" s="136"/>
      <c r="J233" s="125" t="s">
        <v>769</v>
      </c>
    </row>
    <row r="234" spans="1:10" ht="12.75" customHeight="1" x14ac:dyDescent="0.2">
      <c r="A234" s="17">
        <v>80300</v>
      </c>
      <c r="B234" s="15" t="s">
        <v>611</v>
      </c>
      <c r="C234" s="17">
        <v>80300</v>
      </c>
      <c r="D234" s="15" t="s">
        <v>611</v>
      </c>
      <c r="E234" s="17">
        <v>80300</v>
      </c>
      <c r="F234" s="15" t="s">
        <v>611</v>
      </c>
      <c r="G234" s="17">
        <v>80300</v>
      </c>
      <c r="H234" s="15" t="s">
        <v>611</v>
      </c>
      <c r="I234" s="136"/>
      <c r="J234" s="125" t="s">
        <v>769</v>
      </c>
    </row>
    <row r="235" spans="1:10" ht="12.75" customHeight="1" x14ac:dyDescent="0.2">
      <c r="A235" s="17">
        <v>81000</v>
      </c>
      <c r="B235" s="15" t="s">
        <v>129</v>
      </c>
      <c r="C235" s="17">
        <v>81000</v>
      </c>
      <c r="D235" s="15" t="s">
        <v>129</v>
      </c>
      <c r="E235" s="17">
        <v>81000</v>
      </c>
      <c r="F235" s="15" t="s">
        <v>129</v>
      </c>
      <c r="G235" s="17">
        <v>81000</v>
      </c>
      <c r="H235" s="15" t="s">
        <v>129</v>
      </c>
      <c r="I235" s="136" t="s">
        <v>727</v>
      </c>
      <c r="J235" s="125" t="s">
        <v>769</v>
      </c>
    </row>
    <row r="236" spans="1:10" ht="12.75" customHeight="1" x14ac:dyDescent="0.2">
      <c r="A236" s="17">
        <v>81100</v>
      </c>
      <c r="B236" s="15" t="s">
        <v>130</v>
      </c>
      <c r="C236" s="17">
        <v>81100</v>
      </c>
      <c r="D236" s="15" t="s">
        <v>130</v>
      </c>
      <c r="E236" s="17">
        <v>81100</v>
      </c>
      <c r="F236" s="15" t="s">
        <v>130</v>
      </c>
      <c r="G236" s="17">
        <v>81100</v>
      </c>
      <c r="H236" s="15" t="s">
        <v>130</v>
      </c>
      <c r="I236" s="136"/>
      <c r="J236" s="125" t="s">
        <v>769</v>
      </c>
    </row>
    <row r="237" spans="1:10" ht="12.75" customHeight="1" x14ac:dyDescent="0.2">
      <c r="A237" s="17">
        <v>81300</v>
      </c>
      <c r="B237" s="15" t="s">
        <v>612</v>
      </c>
      <c r="C237" s="17">
        <v>81300</v>
      </c>
      <c r="D237" s="15" t="s">
        <v>612</v>
      </c>
      <c r="E237" s="17">
        <v>81300</v>
      </c>
      <c r="F237" s="15" t="s">
        <v>612</v>
      </c>
      <c r="G237" s="17">
        <v>81300</v>
      </c>
      <c r="H237" s="15" t="s">
        <v>612</v>
      </c>
      <c r="I237" s="136"/>
      <c r="J237" s="125" t="s">
        <v>769</v>
      </c>
    </row>
    <row r="238" spans="1:10" ht="12.75" customHeight="1" x14ac:dyDescent="0.2">
      <c r="A238" s="17">
        <v>81400</v>
      </c>
      <c r="B238" s="15" t="s">
        <v>132</v>
      </c>
      <c r="C238" s="17">
        <v>81400</v>
      </c>
      <c r="D238" s="15" t="s">
        <v>132</v>
      </c>
      <c r="E238" s="17">
        <v>81400</v>
      </c>
      <c r="F238" s="15" t="s">
        <v>132</v>
      </c>
      <c r="G238" s="17">
        <v>81400</v>
      </c>
      <c r="H238" s="15" t="s">
        <v>132</v>
      </c>
      <c r="I238" s="136"/>
      <c r="J238" s="125" t="s">
        <v>769</v>
      </c>
    </row>
    <row r="239" spans="1:10" ht="12.75" customHeight="1" x14ac:dyDescent="0.2">
      <c r="A239" s="17">
        <v>81500</v>
      </c>
      <c r="B239" s="15" t="s">
        <v>133</v>
      </c>
      <c r="C239" s="17">
        <v>81500</v>
      </c>
      <c r="D239" s="15" t="s">
        <v>133</v>
      </c>
      <c r="E239" s="17">
        <v>81500</v>
      </c>
      <c r="F239" s="15" t="s">
        <v>133</v>
      </c>
      <c r="G239" s="17">
        <v>81500</v>
      </c>
      <c r="H239" s="15" t="s">
        <v>133</v>
      </c>
      <c r="I239" s="136"/>
      <c r="J239" s="125" t="s">
        <v>769</v>
      </c>
    </row>
    <row r="240" spans="1:10" ht="12.75" customHeight="1" x14ac:dyDescent="0.2">
      <c r="A240" s="17">
        <v>81600</v>
      </c>
      <c r="B240" s="15" t="s">
        <v>134</v>
      </c>
      <c r="C240" s="17">
        <v>81600</v>
      </c>
      <c r="D240" s="15" t="s">
        <v>134</v>
      </c>
      <c r="E240" s="17">
        <v>81600</v>
      </c>
      <c r="F240" s="15" t="s">
        <v>134</v>
      </c>
      <c r="G240" s="17">
        <v>81600</v>
      </c>
      <c r="H240" s="15" t="s">
        <v>134</v>
      </c>
      <c r="I240" s="136"/>
      <c r="J240" s="125" t="s">
        <v>769</v>
      </c>
    </row>
    <row r="241" spans="1:10" ht="12.75" customHeight="1" x14ac:dyDescent="0.2">
      <c r="A241" s="17">
        <v>81700</v>
      </c>
      <c r="B241" s="15" t="s">
        <v>135</v>
      </c>
      <c r="C241" s="17">
        <v>81700</v>
      </c>
      <c r="D241" s="15" t="s">
        <v>135</v>
      </c>
      <c r="E241" s="17">
        <v>81700</v>
      </c>
      <c r="F241" s="15" t="s">
        <v>135</v>
      </c>
      <c r="G241" s="17">
        <v>81700</v>
      </c>
      <c r="H241" s="15" t="s">
        <v>135</v>
      </c>
      <c r="I241" s="136"/>
      <c r="J241" s="125" t="s">
        <v>769</v>
      </c>
    </row>
    <row r="242" spans="1:10" ht="12.75" customHeight="1" x14ac:dyDescent="0.2">
      <c r="A242" s="17">
        <v>82000</v>
      </c>
      <c r="B242" s="15" t="s">
        <v>136</v>
      </c>
      <c r="C242" s="17">
        <v>82000</v>
      </c>
      <c r="D242" s="15" t="s">
        <v>136</v>
      </c>
      <c r="E242" s="17">
        <v>82000</v>
      </c>
      <c r="F242" s="15" t="s">
        <v>136</v>
      </c>
      <c r="G242" s="17">
        <v>82000</v>
      </c>
      <c r="H242" s="15" t="s">
        <v>136</v>
      </c>
      <c r="I242" s="136" t="s">
        <v>728</v>
      </c>
      <c r="J242" s="125" t="s">
        <v>769</v>
      </c>
    </row>
    <row r="243" spans="1:10" ht="12.75" customHeight="1" x14ac:dyDescent="0.2">
      <c r="A243" s="17">
        <v>82100</v>
      </c>
      <c r="B243" s="15" t="s">
        <v>137</v>
      </c>
      <c r="C243" s="17">
        <v>82100</v>
      </c>
      <c r="D243" s="15" t="s">
        <v>137</v>
      </c>
      <c r="E243" s="17">
        <v>82100</v>
      </c>
      <c r="F243" s="15" t="s">
        <v>137</v>
      </c>
      <c r="G243" s="17">
        <v>82100</v>
      </c>
      <c r="H243" s="15" t="s">
        <v>137</v>
      </c>
      <c r="I243" s="136"/>
      <c r="J243" s="125" t="s">
        <v>769</v>
      </c>
    </row>
    <row r="244" spans="1:10" ht="12.75" customHeight="1" x14ac:dyDescent="0.2">
      <c r="A244" s="17">
        <v>82200</v>
      </c>
      <c r="B244" s="15" t="s">
        <v>138</v>
      </c>
      <c r="C244" s="17">
        <v>82200</v>
      </c>
      <c r="D244" s="15" t="s">
        <v>138</v>
      </c>
      <c r="E244" s="17">
        <v>82200</v>
      </c>
      <c r="F244" s="15" t="s">
        <v>138</v>
      </c>
      <c r="G244" s="17">
        <v>82200</v>
      </c>
      <c r="H244" s="15" t="s">
        <v>138</v>
      </c>
      <c r="I244" s="136"/>
      <c r="J244" s="125" t="s">
        <v>769</v>
      </c>
    </row>
    <row r="245" spans="1:10" ht="12.75" customHeight="1" x14ac:dyDescent="0.2">
      <c r="A245" s="17">
        <v>83000</v>
      </c>
      <c r="B245" s="15" t="s">
        <v>613</v>
      </c>
      <c r="C245" s="17">
        <v>83000</v>
      </c>
      <c r="D245" s="15" t="s">
        <v>613</v>
      </c>
      <c r="E245" s="17">
        <v>83000</v>
      </c>
      <c r="F245" s="15" t="s">
        <v>613</v>
      </c>
      <c r="G245" s="17">
        <v>83000</v>
      </c>
      <c r="H245" s="15" t="s">
        <v>613</v>
      </c>
      <c r="I245" s="136" t="s">
        <v>729</v>
      </c>
      <c r="J245" s="125" t="s">
        <v>769</v>
      </c>
    </row>
    <row r="246" spans="1:10" ht="12.75" customHeight="1" x14ac:dyDescent="0.2">
      <c r="A246" s="17">
        <v>83100</v>
      </c>
      <c r="B246" s="15" t="s">
        <v>199</v>
      </c>
      <c r="C246" s="17">
        <v>83100</v>
      </c>
      <c r="D246" s="15" t="s">
        <v>199</v>
      </c>
      <c r="E246" s="17">
        <v>83100</v>
      </c>
      <c r="F246" s="15" t="s">
        <v>199</v>
      </c>
      <c r="G246" s="17">
        <v>83100</v>
      </c>
      <c r="H246" s="15" t="s">
        <v>199</v>
      </c>
      <c r="I246" s="136"/>
      <c r="J246" s="125" t="s">
        <v>769</v>
      </c>
    </row>
    <row r="247" spans="1:10" ht="12.75" customHeight="1" x14ac:dyDescent="0.2">
      <c r="A247" s="17">
        <v>83200</v>
      </c>
      <c r="B247" s="15" t="s">
        <v>200</v>
      </c>
      <c r="C247" s="17">
        <v>83200</v>
      </c>
      <c r="D247" s="15" t="s">
        <v>200</v>
      </c>
      <c r="E247" s="17">
        <v>83200</v>
      </c>
      <c r="F247" s="15" t="s">
        <v>200</v>
      </c>
      <c r="G247" s="17">
        <v>83200</v>
      </c>
      <c r="H247" s="15" t="s">
        <v>200</v>
      </c>
      <c r="I247" s="136"/>
      <c r="J247" s="125" t="s">
        <v>769</v>
      </c>
    </row>
    <row r="248" spans="1:10" ht="12.75" customHeight="1" x14ac:dyDescent="0.2">
      <c r="A248" s="17">
        <v>83300</v>
      </c>
      <c r="B248" s="15" t="s">
        <v>614</v>
      </c>
      <c r="C248" s="17">
        <v>83300</v>
      </c>
      <c r="D248" s="15" t="s">
        <v>614</v>
      </c>
      <c r="E248" s="17">
        <v>83300</v>
      </c>
      <c r="F248" s="15" t="s">
        <v>614</v>
      </c>
      <c r="G248" s="17">
        <v>83300</v>
      </c>
      <c r="H248" s="15" t="s">
        <v>614</v>
      </c>
      <c r="I248" s="136"/>
      <c r="J248" s="125" t="s">
        <v>769</v>
      </c>
    </row>
    <row r="249" spans="1:10" ht="12.75" customHeight="1" x14ac:dyDescent="0.2">
      <c r="A249" s="17">
        <v>83400</v>
      </c>
      <c r="B249" s="15" t="s">
        <v>615</v>
      </c>
      <c r="C249" s="17">
        <v>83400</v>
      </c>
      <c r="D249" s="15" t="s">
        <v>615</v>
      </c>
      <c r="E249" s="17">
        <v>83400</v>
      </c>
      <c r="F249" s="15" t="s">
        <v>615</v>
      </c>
      <c r="G249" s="17">
        <v>83400</v>
      </c>
      <c r="H249" s="15" t="s">
        <v>615</v>
      </c>
      <c r="I249" s="136"/>
      <c r="J249" s="125" t="s">
        <v>769</v>
      </c>
    </row>
    <row r="250" spans="1:10" ht="12.75" customHeight="1" x14ac:dyDescent="0.2">
      <c r="A250" s="17">
        <v>83500</v>
      </c>
      <c r="B250" s="15" t="s">
        <v>144</v>
      </c>
      <c r="C250" s="17">
        <v>83500</v>
      </c>
      <c r="D250" s="15" t="s">
        <v>144</v>
      </c>
      <c r="E250" s="17">
        <v>83500</v>
      </c>
      <c r="F250" s="15" t="s">
        <v>144</v>
      </c>
      <c r="G250" s="17">
        <v>83500</v>
      </c>
      <c r="H250" s="15" t="s">
        <v>144</v>
      </c>
      <c r="I250" s="136"/>
      <c r="J250" s="125" t="s">
        <v>769</v>
      </c>
    </row>
    <row r="251" spans="1:10" ht="12.75" customHeight="1" x14ac:dyDescent="0.2">
      <c r="A251" s="17">
        <v>83600</v>
      </c>
      <c r="B251" s="15" t="s">
        <v>145</v>
      </c>
      <c r="C251" s="17">
        <v>83600</v>
      </c>
      <c r="D251" s="15" t="s">
        <v>145</v>
      </c>
      <c r="E251" s="17">
        <v>83600</v>
      </c>
      <c r="F251" s="15" t="s">
        <v>145</v>
      </c>
      <c r="G251" s="17">
        <v>83600</v>
      </c>
      <c r="H251" s="15" t="s">
        <v>145</v>
      </c>
      <c r="I251" s="136"/>
      <c r="J251" s="125" t="s">
        <v>769</v>
      </c>
    </row>
    <row r="252" spans="1:10" ht="12.75" customHeight="1" x14ac:dyDescent="0.2">
      <c r="A252" s="17">
        <v>84000</v>
      </c>
      <c r="B252" s="15" t="s">
        <v>146</v>
      </c>
      <c r="C252" s="17">
        <v>84000</v>
      </c>
      <c r="D252" s="15" t="s">
        <v>146</v>
      </c>
      <c r="E252" s="17">
        <v>84000</v>
      </c>
      <c r="F252" s="15" t="s">
        <v>146</v>
      </c>
      <c r="G252" s="17">
        <v>84000</v>
      </c>
      <c r="H252" s="15" t="s">
        <v>146</v>
      </c>
      <c r="I252" s="136" t="s">
        <v>730</v>
      </c>
      <c r="J252" s="125" t="s">
        <v>769</v>
      </c>
    </row>
    <row r="253" spans="1:10" ht="12.75" customHeight="1" x14ac:dyDescent="0.2">
      <c r="A253" s="17">
        <v>84050</v>
      </c>
      <c r="B253" s="15" t="s">
        <v>147</v>
      </c>
      <c r="C253" s="17">
        <v>84050</v>
      </c>
      <c r="D253" s="15" t="s">
        <v>147</v>
      </c>
      <c r="E253" s="17">
        <v>84050</v>
      </c>
      <c r="F253" s="15" t="s">
        <v>147</v>
      </c>
      <c r="G253" s="17">
        <v>84050</v>
      </c>
      <c r="H253" s="15" t="s">
        <v>147</v>
      </c>
      <c r="I253" s="136"/>
      <c r="J253" s="125" t="s">
        <v>769</v>
      </c>
    </row>
    <row r="254" spans="1:10" ht="12.75" customHeight="1" x14ac:dyDescent="0.2">
      <c r="A254" s="17">
        <v>84075</v>
      </c>
      <c r="B254" s="15" t="s">
        <v>128</v>
      </c>
      <c r="C254" s="17">
        <v>84075</v>
      </c>
      <c r="D254" s="15" t="s">
        <v>128</v>
      </c>
      <c r="E254" s="17">
        <v>84075</v>
      </c>
      <c r="F254" s="15" t="s">
        <v>128</v>
      </c>
      <c r="G254" s="17">
        <v>84075</v>
      </c>
      <c r="H254" s="15" t="s">
        <v>128</v>
      </c>
      <c r="I254" s="136"/>
      <c r="J254" s="125" t="s">
        <v>769</v>
      </c>
    </row>
    <row r="255" spans="1:10" ht="12.75" customHeight="1" x14ac:dyDescent="0.2">
      <c r="A255" s="17">
        <v>84100</v>
      </c>
      <c r="B255" s="15" t="s">
        <v>616</v>
      </c>
      <c r="C255" s="17">
        <v>84100</v>
      </c>
      <c r="D255" s="15" t="s">
        <v>616</v>
      </c>
      <c r="E255" s="17">
        <v>84100</v>
      </c>
      <c r="F255" s="15" t="s">
        <v>616</v>
      </c>
      <c r="G255" s="17">
        <v>84100</v>
      </c>
      <c r="H255" s="15" t="s">
        <v>616</v>
      </c>
      <c r="I255" s="136"/>
      <c r="J255" s="125" t="s">
        <v>769</v>
      </c>
    </row>
    <row r="256" spans="1:10" ht="12.75" customHeight="1" x14ac:dyDescent="0.2">
      <c r="A256" s="17">
        <v>84200</v>
      </c>
      <c r="B256" s="15" t="s">
        <v>617</v>
      </c>
      <c r="C256" s="17">
        <v>84200</v>
      </c>
      <c r="D256" s="15" t="s">
        <v>617</v>
      </c>
      <c r="E256" s="17">
        <v>84200</v>
      </c>
      <c r="F256" s="15" t="s">
        <v>617</v>
      </c>
      <c r="G256" s="17">
        <v>84200</v>
      </c>
      <c r="H256" s="15" t="s">
        <v>617</v>
      </c>
      <c r="I256" s="136"/>
      <c r="J256" s="125" t="s">
        <v>769</v>
      </c>
    </row>
    <row r="257" spans="1:10" ht="12.75" customHeight="1" x14ac:dyDescent="0.2">
      <c r="A257" s="17">
        <v>84300</v>
      </c>
      <c r="B257" s="15" t="s">
        <v>618</v>
      </c>
      <c r="C257" s="17">
        <v>84300</v>
      </c>
      <c r="D257" s="15" t="s">
        <v>618</v>
      </c>
      <c r="E257" s="17">
        <v>84300</v>
      </c>
      <c r="F257" s="15" t="s">
        <v>618</v>
      </c>
      <c r="G257" s="17">
        <v>84300</v>
      </c>
      <c r="H257" s="15" t="s">
        <v>618</v>
      </c>
      <c r="I257" s="136"/>
      <c r="J257" s="125" t="s">
        <v>769</v>
      </c>
    </row>
    <row r="258" spans="1:10" ht="12.75" customHeight="1" x14ac:dyDescent="0.2">
      <c r="A258" s="17">
        <v>85000</v>
      </c>
      <c r="B258" s="15" t="s">
        <v>148</v>
      </c>
      <c r="C258" s="17">
        <v>85000</v>
      </c>
      <c r="D258" s="15" t="s">
        <v>148</v>
      </c>
      <c r="E258" s="17">
        <v>85000</v>
      </c>
      <c r="F258" s="15" t="s">
        <v>148</v>
      </c>
      <c r="G258" s="17">
        <v>85000</v>
      </c>
      <c r="H258" s="15" t="s">
        <v>148</v>
      </c>
      <c r="I258" s="136" t="s">
        <v>731</v>
      </c>
      <c r="J258" s="125" t="s">
        <v>769</v>
      </c>
    </row>
    <row r="259" spans="1:10" ht="12.75" customHeight="1" x14ac:dyDescent="0.2">
      <c r="A259" s="17">
        <v>85100</v>
      </c>
      <c r="B259" s="15" t="s">
        <v>149</v>
      </c>
      <c r="C259" s="17">
        <v>85100</v>
      </c>
      <c r="D259" s="15" t="s">
        <v>149</v>
      </c>
      <c r="E259" s="17">
        <v>85100</v>
      </c>
      <c r="F259" s="15" t="s">
        <v>149</v>
      </c>
      <c r="G259" s="17">
        <v>85100</v>
      </c>
      <c r="H259" s="15" t="s">
        <v>149</v>
      </c>
      <c r="I259" s="136"/>
      <c r="J259" s="125" t="s">
        <v>769</v>
      </c>
    </row>
    <row r="260" spans="1:10" ht="12.75" customHeight="1" x14ac:dyDescent="0.2">
      <c r="A260" s="4">
        <v>85200</v>
      </c>
      <c r="B260" s="5" t="s">
        <v>150</v>
      </c>
      <c r="C260" s="4">
        <v>85200</v>
      </c>
      <c r="D260" s="5" t="s">
        <v>150</v>
      </c>
      <c r="E260" s="4">
        <v>85200</v>
      </c>
      <c r="F260" s="5" t="s">
        <v>150</v>
      </c>
      <c r="G260" s="4">
        <v>85200</v>
      </c>
      <c r="H260" s="5" t="s">
        <v>150</v>
      </c>
      <c r="I260" s="136"/>
      <c r="J260" s="125" t="s">
        <v>769</v>
      </c>
    </row>
    <row r="261" spans="1:10" ht="12.75" customHeight="1" x14ac:dyDescent="0.2">
      <c r="A261" s="4">
        <v>85300</v>
      </c>
      <c r="B261" s="5" t="s">
        <v>201</v>
      </c>
      <c r="C261" s="4">
        <v>85300</v>
      </c>
      <c r="D261" s="5" t="s">
        <v>201</v>
      </c>
      <c r="E261" s="4">
        <v>85300</v>
      </c>
      <c r="F261" s="5" t="s">
        <v>201</v>
      </c>
      <c r="G261" s="4">
        <v>85300</v>
      </c>
      <c r="H261" s="5" t="s">
        <v>201</v>
      </c>
      <c r="I261" s="136"/>
      <c r="J261" s="125" t="s">
        <v>769</v>
      </c>
    </row>
    <row r="262" spans="1:10" ht="12.75" customHeight="1" x14ac:dyDescent="0.2">
      <c r="A262" s="4">
        <v>85400</v>
      </c>
      <c r="B262" s="5" t="s">
        <v>282</v>
      </c>
      <c r="C262" s="4">
        <v>85400</v>
      </c>
      <c r="D262" s="5" t="s">
        <v>282</v>
      </c>
      <c r="E262" s="4">
        <v>85400</v>
      </c>
      <c r="F262" s="5" t="s">
        <v>282</v>
      </c>
      <c r="G262" s="4">
        <v>85400</v>
      </c>
      <c r="H262" s="5" t="s">
        <v>282</v>
      </c>
      <c r="I262" s="136"/>
      <c r="J262" s="125" t="s">
        <v>769</v>
      </c>
    </row>
    <row r="263" spans="1:10" ht="12.75" customHeight="1" x14ac:dyDescent="0.2">
      <c r="A263" s="4">
        <v>86000</v>
      </c>
      <c r="B263" s="5" t="s">
        <v>619</v>
      </c>
      <c r="C263" s="4">
        <v>86000</v>
      </c>
      <c r="D263" s="5" t="s">
        <v>619</v>
      </c>
      <c r="E263" s="4">
        <v>86000</v>
      </c>
      <c r="F263" s="5" t="s">
        <v>619</v>
      </c>
      <c r="G263" s="4">
        <v>86000</v>
      </c>
      <c r="H263" s="5" t="s">
        <v>619</v>
      </c>
      <c r="I263" s="141" t="s">
        <v>732</v>
      </c>
      <c r="J263" s="125" t="s">
        <v>769</v>
      </c>
    </row>
    <row r="264" spans="1:10" ht="12.75" customHeight="1" x14ac:dyDescent="0.2">
      <c r="A264" s="17">
        <v>86100</v>
      </c>
      <c r="B264" s="15" t="s">
        <v>620</v>
      </c>
      <c r="C264" s="17">
        <v>86100</v>
      </c>
      <c r="D264" s="15" t="s">
        <v>620</v>
      </c>
      <c r="E264" s="17">
        <v>86100</v>
      </c>
      <c r="F264" s="15" t="s">
        <v>620</v>
      </c>
      <c r="G264" s="17">
        <v>86100</v>
      </c>
      <c r="H264" s="15" t="s">
        <v>620</v>
      </c>
      <c r="I264" s="141"/>
      <c r="J264" s="125" t="s">
        <v>769</v>
      </c>
    </row>
    <row r="265" spans="1:10" ht="12.75" customHeight="1" x14ac:dyDescent="0.2">
      <c r="A265" s="4">
        <v>87000</v>
      </c>
      <c r="B265" s="5" t="s">
        <v>621</v>
      </c>
      <c r="C265" s="4">
        <v>87000</v>
      </c>
      <c r="D265" s="5" t="s">
        <v>621</v>
      </c>
      <c r="E265" s="4">
        <v>87000</v>
      </c>
      <c r="F265" s="5" t="s">
        <v>621</v>
      </c>
      <c r="G265" s="4">
        <v>87000</v>
      </c>
      <c r="H265" s="5" t="s">
        <v>621</v>
      </c>
      <c r="I265" s="141" t="s">
        <v>733</v>
      </c>
      <c r="J265" s="125" t="s">
        <v>769</v>
      </c>
    </row>
    <row r="266" spans="1:10" ht="12.75" customHeight="1" x14ac:dyDescent="0.2">
      <c r="A266" s="4">
        <v>87100</v>
      </c>
      <c r="B266" s="5" t="s">
        <v>622</v>
      </c>
      <c r="C266" s="4">
        <v>87100</v>
      </c>
      <c r="D266" s="5" t="s">
        <v>622</v>
      </c>
      <c r="E266" s="4">
        <v>87100</v>
      </c>
      <c r="F266" s="5" t="s">
        <v>622</v>
      </c>
      <c r="G266" s="4">
        <v>87100</v>
      </c>
      <c r="H266" s="5" t="s">
        <v>622</v>
      </c>
      <c r="I266" s="141"/>
      <c r="J266" s="125" t="s">
        <v>769</v>
      </c>
    </row>
    <row r="267" spans="1:10" ht="12.75" customHeight="1" x14ac:dyDescent="0.2">
      <c r="A267" s="17">
        <v>87200</v>
      </c>
      <c r="B267" s="15" t="s">
        <v>143</v>
      </c>
      <c r="C267" s="17">
        <v>87200</v>
      </c>
      <c r="D267" s="15" t="s">
        <v>143</v>
      </c>
      <c r="E267" s="17">
        <v>87200</v>
      </c>
      <c r="F267" s="15" t="s">
        <v>143</v>
      </c>
      <c r="G267" s="17">
        <v>87200</v>
      </c>
      <c r="H267" s="15" t="s">
        <v>143</v>
      </c>
      <c r="I267" s="141"/>
      <c r="J267" s="125" t="s">
        <v>769</v>
      </c>
    </row>
    <row r="268" spans="1:10" ht="12.75" customHeight="1" x14ac:dyDescent="0.2">
      <c r="A268" s="4">
        <v>88000</v>
      </c>
      <c r="B268" s="5" t="s">
        <v>153</v>
      </c>
      <c r="C268" s="4">
        <v>88000</v>
      </c>
      <c r="D268" s="5" t="s">
        <v>153</v>
      </c>
      <c r="E268" s="4">
        <v>88000</v>
      </c>
      <c r="F268" s="5" t="s">
        <v>153</v>
      </c>
      <c r="G268" s="4">
        <v>88000</v>
      </c>
      <c r="H268" s="5" t="s">
        <v>153</v>
      </c>
      <c r="I268" s="141" t="s">
        <v>734</v>
      </c>
      <c r="J268" s="125" t="s">
        <v>769</v>
      </c>
    </row>
    <row r="269" spans="1:10" ht="12.75" customHeight="1" x14ac:dyDescent="0.2">
      <c r="A269" s="4">
        <v>88200</v>
      </c>
      <c r="B269" s="5" t="s">
        <v>157</v>
      </c>
      <c r="C269" s="4">
        <v>88200</v>
      </c>
      <c r="D269" s="5" t="s">
        <v>157</v>
      </c>
      <c r="E269" s="4">
        <v>88200</v>
      </c>
      <c r="F269" s="5" t="s">
        <v>157</v>
      </c>
      <c r="G269" s="4">
        <v>88200</v>
      </c>
      <c r="H269" s="5" t="s">
        <v>157</v>
      </c>
      <c r="I269" s="141"/>
      <c r="J269" s="125" t="s">
        <v>769</v>
      </c>
    </row>
    <row r="270" spans="1:10" ht="12.75" customHeight="1" x14ac:dyDescent="0.2">
      <c r="A270" s="4">
        <v>88300</v>
      </c>
      <c r="B270" s="5" t="s">
        <v>156</v>
      </c>
      <c r="C270" s="4">
        <v>88300</v>
      </c>
      <c r="D270" s="5" t="s">
        <v>156</v>
      </c>
      <c r="E270" s="4">
        <v>88300</v>
      </c>
      <c r="F270" s="5" t="s">
        <v>156</v>
      </c>
      <c r="G270" s="4">
        <v>88300</v>
      </c>
      <c r="H270" s="5" t="s">
        <v>156</v>
      </c>
      <c r="I270" s="141"/>
      <c r="J270" s="125" t="s">
        <v>769</v>
      </c>
    </row>
    <row r="271" spans="1:10" ht="12.75" customHeight="1" x14ac:dyDescent="0.2">
      <c r="A271" s="17">
        <v>88400</v>
      </c>
      <c r="B271" s="15" t="s">
        <v>155</v>
      </c>
      <c r="C271" s="17">
        <v>88400</v>
      </c>
      <c r="D271" s="15" t="s">
        <v>155</v>
      </c>
      <c r="E271" s="17">
        <v>88400</v>
      </c>
      <c r="F271" s="15" t="s">
        <v>155</v>
      </c>
      <c r="G271" s="17">
        <v>88400</v>
      </c>
      <c r="H271" s="15" t="s">
        <v>155</v>
      </c>
      <c r="I271" s="141"/>
      <c r="J271" s="125" t="s">
        <v>769</v>
      </c>
    </row>
    <row r="272" spans="1:10" ht="12.75" customHeight="1" x14ac:dyDescent="0.2">
      <c r="A272" s="4">
        <v>89000</v>
      </c>
      <c r="B272" s="5" t="s">
        <v>623</v>
      </c>
      <c r="C272" s="4">
        <v>89000</v>
      </c>
      <c r="D272" s="5" t="s">
        <v>623</v>
      </c>
      <c r="E272" s="4">
        <v>89000</v>
      </c>
      <c r="F272" s="5" t="s">
        <v>623</v>
      </c>
      <c r="G272" s="4">
        <v>89000</v>
      </c>
      <c r="H272" s="5" t="s">
        <v>623</v>
      </c>
      <c r="I272" s="108" t="s">
        <v>735</v>
      </c>
      <c r="J272" s="125" t="s">
        <v>769</v>
      </c>
    </row>
    <row r="273" spans="1:10" ht="12.75" customHeight="1" x14ac:dyDescent="0.2">
      <c r="A273" s="17">
        <v>91000</v>
      </c>
      <c r="B273" s="15" t="s">
        <v>160</v>
      </c>
      <c r="C273" s="17">
        <v>91000</v>
      </c>
      <c r="D273" s="15" t="s">
        <v>160</v>
      </c>
      <c r="E273" s="17">
        <v>91000</v>
      </c>
      <c r="F273" s="26" t="s">
        <v>160</v>
      </c>
      <c r="G273" s="17">
        <v>91000</v>
      </c>
      <c r="H273" s="26" t="s">
        <v>160</v>
      </c>
      <c r="I273" s="137" t="s">
        <v>736</v>
      </c>
      <c r="J273" s="122" t="s">
        <v>781</v>
      </c>
    </row>
    <row r="274" spans="1:10" ht="12.75" customHeight="1" x14ac:dyDescent="0.2">
      <c r="A274" s="17">
        <v>91100</v>
      </c>
      <c r="B274" s="15" t="s">
        <v>161</v>
      </c>
      <c r="C274" s="17">
        <v>91100</v>
      </c>
      <c r="D274" s="15" t="s">
        <v>161</v>
      </c>
      <c r="E274" s="17">
        <v>91100</v>
      </c>
      <c r="F274" s="15" t="s">
        <v>161</v>
      </c>
      <c r="G274" s="17">
        <v>91100</v>
      </c>
      <c r="H274" s="15" t="s">
        <v>161</v>
      </c>
      <c r="I274" s="137"/>
      <c r="J274" s="122" t="s">
        <v>781</v>
      </c>
    </row>
    <row r="275" spans="1:10" ht="12.75" customHeight="1" x14ac:dyDescent="0.2">
      <c r="A275" s="17">
        <v>91200</v>
      </c>
      <c r="B275" s="15" t="s">
        <v>162</v>
      </c>
      <c r="C275" s="17">
        <v>91200</v>
      </c>
      <c r="D275" s="15" t="s">
        <v>162</v>
      </c>
      <c r="E275" s="17">
        <v>91200</v>
      </c>
      <c r="F275" s="15" t="s">
        <v>162</v>
      </c>
      <c r="G275" s="17">
        <v>91200</v>
      </c>
      <c r="H275" s="15" t="s">
        <v>162</v>
      </c>
      <c r="I275" s="137"/>
      <c r="J275" s="122" t="s">
        <v>781</v>
      </c>
    </row>
    <row r="276" spans="1:10" ht="12.75" customHeight="1" x14ac:dyDescent="0.2">
      <c r="A276" s="17">
        <v>91280</v>
      </c>
      <c r="B276" s="26" t="s">
        <v>536</v>
      </c>
      <c r="C276" s="17">
        <v>91280</v>
      </c>
      <c r="D276" s="15" t="s">
        <v>536</v>
      </c>
      <c r="E276" s="17">
        <v>91280</v>
      </c>
      <c r="F276" s="15" t="s">
        <v>536</v>
      </c>
      <c r="G276" s="17">
        <v>91280</v>
      </c>
      <c r="H276" s="15" t="s">
        <v>536</v>
      </c>
      <c r="I276" s="137"/>
      <c r="J276" s="122" t="s">
        <v>781</v>
      </c>
    </row>
    <row r="277" spans="1:10" ht="12.75" customHeight="1" x14ac:dyDescent="0.2">
      <c r="A277" s="17">
        <v>91300</v>
      </c>
      <c r="B277" s="15" t="s">
        <v>163</v>
      </c>
      <c r="C277" s="17">
        <v>91300</v>
      </c>
      <c r="D277" s="15" t="s">
        <v>163</v>
      </c>
      <c r="E277" s="17">
        <v>91300</v>
      </c>
      <c r="F277" s="15" t="s">
        <v>163</v>
      </c>
      <c r="G277" s="17">
        <v>91300</v>
      </c>
      <c r="H277" s="15" t="s">
        <v>163</v>
      </c>
      <c r="I277" s="137"/>
      <c r="J277" s="122" t="s">
        <v>781</v>
      </c>
    </row>
    <row r="278" spans="1:10" ht="12.75" customHeight="1" x14ac:dyDescent="0.2">
      <c r="A278" s="17">
        <v>91400</v>
      </c>
      <c r="B278" s="15" t="s">
        <v>164</v>
      </c>
      <c r="C278" s="17">
        <v>91400</v>
      </c>
      <c r="D278" s="26" t="s">
        <v>164</v>
      </c>
      <c r="E278" s="17">
        <v>91400</v>
      </c>
      <c r="F278" s="26" t="s">
        <v>164</v>
      </c>
      <c r="G278" s="17">
        <v>91400</v>
      </c>
      <c r="H278" s="26" t="s">
        <v>164</v>
      </c>
      <c r="I278" s="137"/>
      <c r="J278" s="122" t="s">
        <v>781</v>
      </c>
    </row>
    <row r="279" spans="1:10" ht="12.75" customHeight="1" x14ac:dyDescent="0.2">
      <c r="A279" s="17">
        <v>91500</v>
      </c>
      <c r="B279" s="15" t="s">
        <v>165</v>
      </c>
      <c r="C279" s="17">
        <v>91500</v>
      </c>
      <c r="D279" s="15" t="s">
        <v>165</v>
      </c>
      <c r="E279" s="17">
        <v>91500</v>
      </c>
      <c r="F279" s="15" t="s">
        <v>165</v>
      </c>
      <c r="G279" s="17">
        <v>91500</v>
      </c>
      <c r="H279" s="15" t="s">
        <v>165</v>
      </c>
      <c r="I279" s="137"/>
      <c r="J279" s="122" t="s">
        <v>781</v>
      </c>
    </row>
    <row r="280" spans="1:10" ht="12.75" customHeight="1" x14ac:dyDescent="0.2">
      <c r="A280" s="17">
        <v>91600</v>
      </c>
      <c r="B280" s="15" t="s">
        <v>206</v>
      </c>
      <c r="C280" s="17">
        <v>91600</v>
      </c>
      <c r="D280" s="15" t="s">
        <v>206</v>
      </c>
      <c r="E280" s="17">
        <v>91600</v>
      </c>
      <c r="F280" s="26" t="s">
        <v>206</v>
      </c>
      <c r="G280" s="17">
        <v>91600</v>
      </c>
      <c r="H280" s="26" t="s">
        <v>206</v>
      </c>
      <c r="I280" s="137"/>
      <c r="J280" s="122" t="s">
        <v>781</v>
      </c>
    </row>
    <row r="281" spans="1:10" ht="12.75" customHeight="1" x14ac:dyDescent="0.2">
      <c r="A281" s="17">
        <v>91650</v>
      </c>
      <c r="B281" s="15" t="s">
        <v>771</v>
      </c>
      <c r="C281" s="17">
        <v>91650</v>
      </c>
      <c r="D281" s="15" t="s">
        <v>771</v>
      </c>
      <c r="E281" s="17">
        <v>91650</v>
      </c>
      <c r="F281" s="15" t="s">
        <v>771</v>
      </c>
      <c r="G281" s="17">
        <v>91650</v>
      </c>
      <c r="H281" s="15" t="s">
        <v>771</v>
      </c>
      <c r="I281" s="137"/>
      <c r="J281" s="122" t="s">
        <v>781</v>
      </c>
    </row>
    <row r="282" spans="1:10" ht="12.75" customHeight="1" x14ac:dyDescent="0.2">
      <c r="A282" s="17">
        <v>91700</v>
      </c>
      <c r="B282" s="15" t="s">
        <v>166</v>
      </c>
      <c r="C282" s="17">
        <v>91700</v>
      </c>
      <c r="D282" s="15" t="s">
        <v>166</v>
      </c>
      <c r="E282" s="17">
        <v>91700</v>
      </c>
      <c r="F282" s="15" t="s">
        <v>166</v>
      </c>
      <c r="G282" s="17">
        <v>91700</v>
      </c>
      <c r="H282" s="15" t="s">
        <v>166</v>
      </c>
      <c r="I282" s="137"/>
      <c r="J282" s="122" t="s">
        <v>781</v>
      </c>
    </row>
    <row r="283" spans="1:10" ht="12.75" customHeight="1" x14ac:dyDescent="0.2">
      <c r="A283" s="17">
        <v>91800</v>
      </c>
      <c r="B283" s="15" t="s">
        <v>167</v>
      </c>
      <c r="C283" s="17">
        <v>91800</v>
      </c>
      <c r="D283" s="15" t="s">
        <v>167</v>
      </c>
      <c r="E283" s="17">
        <v>91800</v>
      </c>
      <c r="F283" s="15" t="s">
        <v>167</v>
      </c>
      <c r="G283" s="17">
        <v>91800</v>
      </c>
      <c r="H283" s="15" t="s">
        <v>167</v>
      </c>
      <c r="I283" s="137"/>
      <c r="J283" s="122" t="s">
        <v>781</v>
      </c>
    </row>
    <row r="284" spans="1:10" ht="12.75" customHeight="1" x14ac:dyDescent="0.2">
      <c r="A284" s="17">
        <v>91900</v>
      </c>
      <c r="B284" s="15" t="s">
        <v>168</v>
      </c>
      <c r="C284" s="17">
        <v>91900</v>
      </c>
      <c r="D284" s="15" t="s">
        <v>168</v>
      </c>
      <c r="E284" s="17">
        <v>91900</v>
      </c>
      <c r="F284" s="15" t="s">
        <v>168</v>
      </c>
      <c r="G284" s="17">
        <v>91900</v>
      </c>
      <c r="H284" s="15" t="s">
        <v>168</v>
      </c>
      <c r="I284" s="137"/>
      <c r="J284" s="122" t="s">
        <v>781</v>
      </c>
    </row>
    <row r="285" spans="1:10" ht="12.75" customHeight="1" x14ac:dyDescent="0.2">
      <c r="A285" s="17">
        <v>92000</v>
      </c>
      <c r="B285" s="15" t="s">
        <v>169</v>
      </c>
      <c r="C285" s="17">
        <v>92000</v>
      </c>
      <c r="D285" s="15" t="s">
        <v>169</v>
      </c>
      <c r="E285" s="17">
        <v>92000</v>
      </c>
      <c r="F285" s="15" t="s">
        <v>169</v>
      </c>
      <c r="G285" s="17">
        <v>92000</v>
      </c>
      <c r="H285" s="15" t="s">
        <v>169</v>
      </c>
      <c r="I285" s="137"/>
      <c r="J285" s="122" t="s">
        <v>781</v>
      </c>
    </row>
    <row r="286" spans="1:10" ht="12.75" customHeight="1" x14ac:dyDescent="0.2">
      <c r="A286" s="18">
        <v>92001</v>
      </c>
      <c r="B286" s="19" t="s">
        <v>450</v>
      </c>
      <c r="C286" s="18">
        <v>92001</v>
      </c>
      <c r="D286" s="19" t="s">
        <v>450</v>
      </c>
      <c r="E286" s="18">
        <v>92001</v>
      </c>
      <c r="F286" s="19" t="s">
        <v>450</v>
      </c>
      <c r="G286" s="18">
        <v>92001</v>
      </c>
      <c r="H286" s="19" t="s">
        <v>450</v>
      </c>
      <c r="I286" s="98" t="s">
        <v>737</v>
      </c>
      <c r="J286" s="122" t="s">
        <v>769</v>
      </c>
    </row>
    <row r="287" spans="1:10" ht="12.75" customHeight="1" x14ac:dyDescent="0.2">
      <c r="A287" s="17">
        <v>94000</v>
      </c>
      <c r="B287" s="15" t="s">
        <v>291</v>
      </c>
      <c r="C287" s="17">
        <v>94000</v>
      </c>
      <c r="D287" s="15" t="s">
        <v>291</v>
      </c>
      <c r="E287" s="17">
        <v>94000</v>
      </c>
      <c r="F287" s="15" t="s">
        <v>291</v>
      </c>
      <c r="G287" s="17">
        <v>94000</v>
      </c>
      <c r="H287" s="15" t="s">
        <v>291</v>
      </c>
      <c r="I287" s="137" t="s">
        <v>738</v>
      </c>
      <c r="J287" s="124"/>
    </row>
    <row r="288" spans="1:10" ht="12.75" customHeight="1" x14ac:dyDescent="0.2">
      <c r="A288" s="17">
        <v>94100</v>
      </c>
      <c r="B288" s="15" t="s">
        <v>170</v>
      </c>
      <c r="C288" s="17">
        <v>94100</v>
      </c>
      <c r="D288" s="15" t="s">
        <v>170</v>
      </c>
      <c r="E288" s="17">
        <v>94100</v>
      </c>
      <c r="F288" s="15" t="s">
        <v>170</v>
      </c>
      <c r="G288" s="17">
        <v>94100</v>
      </c>
      <c r="H288" s="15" t="s">
        <v>170</v>
      </c>
      <c r="I288" s="137"/>
      <c r="J288" s="122" t="s">
        <v>781</v>
      </c>
    </row>
    <row r="289" spans="1:10" ht="12.75" customHeight="1" x14ac:dyDescent="0.2">
      <c r="A289" s="17">
        <v>94200</v>
      </c>
      <c r="B289" s="15" t="s">
        <v>271</v>
      </c>
      <c r="C289" s="17">
        <v>94200</v>
      </c>
      <c r="D289" s="15" t="s">
        <v>271</v>
      </c>
      <c r="E289" s="17">
        <v>94200</v>
      </c>
      <c r="F289" s="15" t="s">
        <v>271</v>
      </c>
      <c r="G289" s="17">
        <v>94200</v>
      </c>
      <c r="H289" s="15" t="s">
        <v>271</v>
      </c>
      <c r="I289" s="137"/>
      <c r="J289" s="122" t="s">
        <v>769</v>
      </c>
    </row>
    <row r="290" spans="1:10" ht="12.75" customHeight="1" x14ac:dyDescent="0.2">
      <c r="A290" s="17">
        <v>94300</v>
      </c>
      <c r="B290" s="15" t="s">
        <v>171</v>
      </c>
      <c r="C290" s="17">
        <v>94300</v>
      </c>
      <c r="D290" s="15" t="s">
        <v>171</v>
      </c>
      <c r="E290" s="17">
        <v>94300</v>
      </c>
      <c r="F290" s="15" t="s">
        <v>171</v>
      </c>
      <c r="G290" s="17">
        <v>94300</v>
      </c>
      <c r="H290" s="15" t="s">
        <v>171</v>
      </c>
      <c r="I290" s="137"/>
      <c r="J290" s="122" t="s">
        <v>769</v>
      </c>
    </row>
    <row r="291" spans="1:10" ht="12.75" customHeight="1" x14ac:dyDescent="0.2">
      <c r="A291" s="17">
        <v>94400</v>
      </c>
      <c r="B291" s="15" t="s">
        <v>172</v>
      </c>
      <c r="C291" s="17">
        <v>94400</v>
      </c>
      <c r="D291" s="15" t="s">
        <v>172</v>
      </c>
      <c r="E291" s="17">
        <v>94400</v>
      </c>
      <c r="F291" s="15" t="s">
        <v>172</v>
      </c>
      <c r="G291" s="17">
        <v>94400</v>
      </c>
      <c r="H291" s="15" t="s">
        <v>172</v>
      </c>
      <c r="I291" s="137"/>
      <c r="J291" s="122" t="s">
        <v>769</v>
      </c>
    </row>
    <row r="292" spans="1:10" ht="12.75" customHeight="1" x14ac:dyDescent="0.2">
      <c r="A292" s="17">
        <v>94500</v>
      </c>
      <c r="B292" s="15" t="s">
        <v>173</v>
      </c>
      <c r="C292" s="17">
        <v>94500</v>
      </c>
      <c r="D292" s="15" t="s">
        <v>173</v>
      </c>
      <c r="E292" s="17">
        <v>94500</v>
      </c>
      <c r="F292" s="15" t="s">
        <v>173</v>
      </c>
      <c r="G292" s="17">
        <v>94500</v>
      </c>
      <c r="H292" s="15" t="s">
        <v>173</v>
      </c>
      <c r="I292" s="137"/>
      <c r="J292" s="122" t="s">
        <v>769</v>
      </c>
    </row>
    <row r="293" spans="1:10" ht="12.75" customHeight="1" x14ac:dyDescent="0.2">
      <c r="A293" s="17">
        <v>95000</v>
      </c>
      <c r="B293" s="15" t="s">
        <v>174</v>
      </c>
      <c r="C293" s="17">
        <v>95000</v>
      </c>
      <c r="D293" s="15" t="s">
        <v>174</v>
      </c>
      <c r="E293" s="17">
        <v>95000</v>
      </c>
      <c r="F293" s="15" t="s">
        <v>174</v>
      </c>
      <c r="G293" s="17">
        <v>95000</v>
      </c>
      <c r="H293" s="15" t="s">
        <v>174</v>
      </c>
      <c r="I293" s="137"/>
      <c r="J293" s="122" t="s">
        <v>769</v>
      </c>
    </row>
    <row r="294" spans="1:10" ht="12.75" customHeight="1" x14ac:dyDescent="0.2">
      <c r="A294" s="17">
        <v>95100</v>
      </c>
      <c r="B294" s="15" t="s">
        <v>175</v>
      </c>
      <c r="C294" s="17">
        <v>95100</v>
      </c>
      <c r="D294" s="15" t="s">
        <v>175</v>
      </c>
      <c r="E294" s="17">
        <v>95100</v>
      </c>
      <c r="F294" s="15" t="s">
        <v>175</v>
      </c>
      <c r="G294" s="17">
        <v>95100</v>
      </c>
      <c r="H294" s="15" t="s">
        <v>175</v>
      </c>
      <c r="I294" s="137"/>
      <c r="J294" s="122" t="s">
        <v>769</v>
      </c>
    </row>
    <row r="295" spans="1:10" ht="12.75" customHeight="1" x14ac:dyDescent="0.2">
      <c r="A295" s="17">
        <v>95200</v>
      </c>
      <c r="B295" s="15" t="s">
        <v>272</v>
      </c>
      <c r="C295" s="17">
        <v>95200</v>
      </c>
      <c r="D295" s="15" t="s">
        <v>272</v>
      </c>
      <c r="E295" s="17">
        <v>95200</v>
      </c>
      <c r="F295" s="15" t="s">
        <v>272</v>
      </c>
      <c r="G295" s="17">
        <v>95200</v>
      </c>
      <c r="H295" s="15" t="s">
        <v>272</v>
      </c>
      <c r="I295" s="137"/>
      <c r="J295" s="122" t="s">
        <v>769</v>
      </c>
    </row>
    <row r="296" spans="1:10" ht="12.75" customHeight="1" x14ac:dyDescent="0.2">
      <c r="A296" s="17">
        <v>95300</v>
      </c>
      <c r="B296" s="15" t="s">
        <v>285</v>
      </c>
      <c r="C296" s="17">
        <v>95300</v>
      </c>
      <c r="D296" s="15" t="s">
        <v>285</v>
      </c>
      <c r="E296" s="17">
        <v>95300</v>
      </c>
      <c r="F296" s="15" t="s">
        <v>285</v>
      </c>
      <c r="G296" s="17">
        <v>95300</v>
      </c>
      <c r="H296" s="15" t="s">
        <v>285</v>
      </c>
      <c r="I296" s="137"/>
      <c r="J296" s="122" t="s">
        <v>769</v>
      </c>
    </row>
    <row r="297" spans="1:10" ht="12.75" customHeight="1" x14ac:dyDescent="0.2">
      <c r="A297" s="17">
        <v>95400</v>
      </c>
      <c r="B297" s="15" t="s">
        <v>177</v>
      </c>
      <c r="C297" s="17">
        <v>95400</v>
      </c>
      <c r="D297" s="15" t="s">
        <v>177</v>
      </c>
      <c r="E297" s="17">
        <v>95400</v>
      </c>
      <c r="F297" s="15" t="s">
        <v>177</v>
      </c>
      <c r="G297" s="17">
        <v>95400</v>
      </c>
      <c r="H297" s="15" t="s">
        <v>177</v>
      </c>
      <c r="I297" s="137"/>
      <c r="J297" s="122" t="s">
        <v>769</v>
      </c>
    </row>
    <row r="298" spans="1:10" ht="12.75" customHeight="1" x14ac:dyDescent="0.2">
      <c r="A298" s="17">
        <v>95500</v>
      </c>
      <c r="B298" s="15" t="s">
        <v>176</v>
      </c>
      <c r="C298" s="17">
        <v>95500</v>
      </c>
      <c r="D298" s="21" t="s">
        <v>176</v>
      </c>
      <c r="E298" s="17">
        <v>95500</v>
      </c>
      <c r="F298" s="15" t="s">
        <v>176</v>
      </c>
      <c r="G298" s="17">
        <v>95500</v>
      </c>
      <c r="H298" s="15" t="s">
        <v>176</v>
      </c>
      <c r="I298" s="137"/>
      <c r="J298" s="122" t="s">
        <v>769</v>
      </c>
    </row>
    <row r="299" spans="1:10" ht="12.75" customHeight="1" x14ac:dyDescent="0.2">
      <c r="A299" s="17">
        <v>95600</v>
      </c>
      <c r="B299" s="15" t="s">
        <v>284</v>
      </c>
      <c r="C299" s="17">
        <v>95600</v>
      </c>
      <c r="D299" s="21" t="s">
        <v>284</v>
      </c>
      <c r="E299" s="17">
        <v>95600</v>
      </c>
      <c r="F299" s="15" t="s">
        <v>284</v>
      </c>
      <c r="G299" s="17">
        <v>95600</v>
      </c>
      <c r="H299" s="26" t="s">
        <v>284</v>
      </c>
      <c r="I299" s="137"/>
      <c r="J299" s="122" t="s">
        <v>769</v>
      </c>
    </row>
    <row r="300" spans="1:10" ht="12.75" customHeight="1" x14ac:dyDescent="0.2">
      <c r="A300" s="17">
        <v>95800</v>
      </c>
      <c r="B300" s="21" t="s">
        <v>113</v>
      </c>
      <c r="C300" s="17">
        <v>95800</v>
      </c>
      <c r="D300" s="21" t="s">
        <v>113</v>
      </c>
      <c r="E300" s="17">
        <v>95800</v>
      </c>
      <c r="F300" s="15" t="s">
        <v>113</v>
      </c>
      <c r="G300" s="17">
        <v>95800</v>
      </c>
      <c r="H300" s="15" t="s">
        <v>113</v>
      </c>
      <c r="I300" s="137"/>
      <c r="J300" s="122" t="s">
        <v>769</v>
      </c>
    </row>
    <row r="301" spans="1:10" ht="12.75" customHeight="1" x14ac:dyDescent="0.2">
      <c r="A301" s="17">
        <v>95825</v>
      </c>
      <c r="B301" s="21" t="s">
        <v>152</v>
      </c>
      <c r="C301" s="17">
        <v>95825</v>
      </c>
      <c r="D301" s="21" t="s">
        <v>152</v>
      </c>
      <c r="E301" s="17">
        <v>95825</v>
      </c>
      <c r="F301" s="15" t="s">
        <v>152</v>
      </c>
      <c r="G301" s="17">
        <v>95825</v>
      </c>
      <c r="H301" s="15" t="s">
        <v>152</v>
      </c>
      <c r="I301" s="137"/>
      <c r="J301" s="122" t="s">
        <v>769</v>
      </c>
    </row>
    <row r="302" spans="1:10" ht="12.75" customHeight="1" x14ac:dyDescent="0.2">
      <c r="A302" s="17">
        <v>95900</v>
      </c>
      <c r="B302" s="79" t="s">
        <v>787</v>
      </c>
      <c r="C302" s="17">
        <v>95900</v>
      </c>
      <c r="D302" s="79" t="s">
        <v>787</v>
      </c>
      <c r="E302" s="17">
        <v>95900</v>
      </c>
      <c r="F302" s="15" t="s">
        <v>787</v>
      </c>
      <c r="G302" s="17">
        <v>95900</v>
      </c>
      <c r="H302" s="15" t="s">
        <v>787</v>
      </c>
      <c r="I302" s="137"/>
      <c r="J302" s="122" t="s">
        <v>769</v>
      </c>
    </row>
    <row r="303" spans="1:10" ht="12.75" customHeight="1" x14ac:dyDescent="0.2">
      <c r="A303" s="17">
        <v>95950</v>
      </c>
      <c r="B303" s="79" t="s">
        <v>788</v>
      </c>
      <c r="C303" s="17">
        <v>95950</v>
      </c>
      <c r="D303" s="79" t="s">
        <v>788</v>
      </c>
      <c r="E303" s="17">
        <v>95950</v>
      </c>
      <c r="F303" s="15" t="s">
        <v>788</v>
      </c>
      <c r="G303" s="17">
        <v>95950</v>
      </c>
      <c r="H303" s="15" t="s">
        <v>788</v>
      </c>
      <c r="I303" s="137"/>
      <c r="J303" s="122" t="s">
        <v>769</v>
      </c>
    </row>
    <row r="304" spans="1:10" ht="12.75" customHeight="1" x14ac:dyDescent="0.2">
      <c r="A304" s="17">
        <v>96000</v>
      </c>
      <c r="B304" s="21" t="s">
        <v>273</v>
      </c>
      <c r="C304" s="17">
        <v>96000</v>
      </c>
      <c r="D304" s="21" t="s">
        <v>273</v>
      </c>
      <c r="E304" s="17">
        <v>96000</v>
      </c>
      <c r="F304" s="15" t="s">
        <v>273</v>
      </c>
      <c r="G304" s="17">
        <v>96000</v>
      </c>
      <c r="H304" s="15" t="s">
        <v>273</v>
      </c>
      <c r="I304" s="137"/>
      <c r="J304" s="122" t="s">
        <v>769</v>
      </c>
    </row>
    <row r="305" spans="1:10" ht="12.75" customHeight="1" x14ac:dyDescent="0.2">
      <c r="A305" s="17">
        <v>96100</v>
      </c>
      <c r="B305" s="15" t="s">
        <v>274</v>
      </c>
      <c r="C305" s="17">
        <v>96100</v>
      </c>
      <c r="D305" s="15" t="s">
        <v>274</v>
      </c>
      <c r="E305" s="17">
        <v>96100</v>
      </c>
      <c r="F305" s="15" t="s">
        <v>274</v>
      </c>
      <c r="G305" s="17">
        <v>96100</v>
      </c>
      <c r="H305" s="15" t="s">
        <v>274</v>
      </c>
      <c r="I305" s="137"/>
      <c r="J305" s="122" t="s">
        <v>769</v>
      </c>
    </row>
    <row r="306" spans="1:10" ht="12.75" customHeight="1" x14ac:dyDescent="0.2">
      <c r="A306" s="17">
        <v>96200</v>
      </c>
      <c r="B306" s="15" t="s">
        <v>275</v>
      </c>
      <c r="C306" s="17">
        <v>96200</v>
      </c>
      <c r="D306" s="15" t="s">
        <v>275</v>
      </c>
      <c r="E306" s="17">
        <v>96200</v>
      </c>
      <c r="F306" s="15" t="s">
        <v>275</v>
      </c>
      <c r="G306" s="17">
        <v>96200</v>
      </c>
      <c r="H306" s="15" t="s">
        <v>275</v>
      </c>
      <c r="I306" s="137"/>
      <c r="J306" s="122" t="s">
        <v>769</v>
      </c>
    </row>
    <row r="307" spans="1:10" ht="12.75" customHeight="1" x14ac:dyDescent="0.2">
      <c r="A307" s="17">
        <v>96300</v>
      </c>
      <c r="B307" s="15" t="s">
        <v>276</v>
      </c>
      <c r="C307" s="17">
        <v>96300</v>
      </c>
      <c r="D307" s="15" t="s">
        <v>276</v>
      </c>
      <c r="E307" s="17">
        <v>96300</v>
      </c>
      <c r="F307" s="15" t="s">
        <v>276</v>
      </c>
      <c r="G307" s="17">
        <v>96300</v>
      </c>
      <c r="H307" s="15" t="s">
        <v>276</v>
      </c>
      <c r="I307" s="137"/>
      <c r="J307" s="122" t="s">
        <v>769</v>
      </c>
    </row>
    <row r="308" spans="1:10" ht="12.75" customHeight="1" x14ac:dyDescent="0.2">
      <c r="A308" s="17">
        <v>96400</v>
      </c>
      <c r="B308" s="15" t="s">
        <v>277</v>
      </c>
      <c r="C308" s="17">
        <v>96400</v>
      </c>
      <c r="D308" s="15" t="s">
        <v>277</v>
      </c>
      <c r="E308" s="17">
        <v>96400</v>
      </c>
      <c r="F308" s="15" t="s">
        <v>277</v>
      </c>
      <c r="G308" s="17">
        <v>96400</v>
      </c>
      <c r="H308" s="15" t="s">
        <v>277</v>
      </c>
      <c r="I308" s="137"/>
      <c r="J308" s="122" t="s">
        <v>769</v>
      </c>
    </row>
    <row r="309" spans="1:10" ht="12.75" customHeight="1" x14ac:dyDescent="0.2">
      <c r="A309" s="17">
        <v>96500</v>
      </c>
      <c r="B309" s="15" t="s">
        <v>278</v>
      </c>
      <c r="C309" s="17">
        <v>96500</v>
      </c>
      <c r="D309" s="15" t="s">
        <v>278</v>
      </c>
      <c r="E309" s="17">
        <v>96500</v>
      </c>
      <c r="F309" s="15" t="s">
        <v>278</v>
      </c>
      <c r="G309" s="17">
        <v>96500</v>
      </c>
      <c r="H309" s="15" t="s">
        <v>278</v>
      </c>
      <c r="I309" s="137"/>
      <c r="J309" s="122" t="s">
        <v>769</v>
      </c>
    </row>
    <row r="310" spans="1:10" ht="12.75" customHeight="1" x14ac:dyDescent="0.2">
      <c r="A310" s="17">
        <v>96600</v>
      </c>
      <c r="B310" s="15" t="s">
        <v>279</v>
      </c>
      <c r="C310" s="17">
        <v>96600</v>
      </c>
      <c r="D310" s="15" t="s">
        <v>279</v>
      </c>
      <c r="E310" s="17">
        <v>96600</v>
      </c>
      <c r="F310" s="15" t="s">
        <v>279</v>
      </c>
      <c r="G310" s="17">
        <v>96600</v>
      </c>
      <c r="H310" s="15" t="s">
        <v>279</v>
      </c>
      <c r="I310" s="137"/>
      <c r="J310" s="122" t="s">
        <v>769</v>
      </c>
    </row>
    <row r="311" spans="1:10" ht="12.75" customHeight="1" x14ac:dyDescent="0.2">
      <c r="A311" s="17">
        <v>96800</v>
      </c>
      <c r="B311" s="15" t="s">
        <v>178</v>
      </c>
      <c r="C311" s="17">
        <v>96800</v>
      </c>
      <c r="D311" s="15" t="s">
        <v>178</v>
      </c>
      <c r="E311" s="17">
        <v>96800</v>
      </c>
      <c r="F311" s="15" t="s">
        <v>178</v>
      </c>
      <c r="G311" s="17">
        <v>96800</v>
      </c>
      <c r="H311" s="15" t="s">
        <v>178</v>
      </c>
      <c r="I311" s="137"/>
      <c r="J311" s="122" t="s">
        <v>769</v>
      </c>
    </row>
    <row r="312" spans="1:10" ht="12.75" customHeight="1" x14ac:dyDescent="0.2">
      <c r="A312" s="17">
        <v>96801</v>
      </c>
      <c r="B312" s="15" t="s">
        <v>292</v>
      </c>
      <c r="C312" s="17">
        <v>96801</v>
      </c>
      <c r="D312" s="15" t="s">
        <v>292</v>
      </c>
      <c r="E312" s="17">
        <v>96801</v>
      </c>
      <c r="F312" s="15" t="s">
        <v>292</v>
      </c>
      <c r="G312" s="17">
        <v>96801</v>
      </c>
      <c r="H312" s="15" t="s">
        <v>292</v>
      </c>
      <c r="I312" s="137" t="s">
        <v>739</v>
      </c>
      <c r="J312" s="124"/>
    </row>
    <row r="313" spans="1:10" ht="12.75" customHeight="1" x14ac:dyDescent="0.2">
      <c r="A313" s="17">
        <v>96980</v>
      </c>
      <c r="B313" s="15" t="s">
        <v>280</v>
      </c>
      <c r="C313" s="17">
        <v>96980</v>
      </c>
      <c r="D313" s="15" t="s">
        <v>280</v>
      </c>
      <c r="E313" s="17">
        <v>96980</v>
      </c>
      <c r="F313" s="15" t="s">
        <v>280</v>
      </c>
      <c r="G313" s="17">
        <v>96980</v>
      </c>
      <c r="H313" s="15" t="s">
        <v>280</v>
      </c>
      <c r="I313" s="137"/>
      <c r="J313" s="122" t="s">
        <v>769</v>
      </c>
    </row>
    <row r="314" spans="1:10" ht="12.75" customHeight="1" x14ac:dyDescent="0.2">
      <c r="A314" s="17">
        <v>96985</v>
      </c>
      <c r="B314" s="15" t="s">
        <v>281</v>
      </c>
      <c r="C314" s="17">
        <v>96985</v>
      </c>
      <c r="D314" s="15" t="s">
        <v>281</v>
      </c>
      <c r="E314" s="17">
        <v>96985</v>
      </c>
      <c r="F314" s="15" t="s">
        <v>281</v>
      </c>
      <c r="G314" s="17">
        <v>96985</v>
      </c>
      <c r="H314" s="15" t="s">
        <v>281</v>
      </c>
      <c r="I314" s="137"/>
      <c r="J314" s="122" t="s">
        <v>769</v>
      </c>
    </row>
    <row r="315" spans="1:10" ht="12.75" customHeight="1" x14ac:dyDescent="0.2">
      <c r="A315" s="17">
        <v>97000</v>
      </c>
      <c r="B315" s="15" t="s">
        <v>311</v>
      </c>
      <c r="C315" s="17">
        <v>97000</v>
      </c>
      <c r="D315" s="15" t="s">
        <v>311</v>
      </c>
      <c r="E315" s="17">
        <v>97000</v>
      </c>
      <c r="F315" s="15" t="s">
        <v>311</v>
      </c>
      <c r="G315" s="17">
        <v>97000</v>
      </c>
      <c r="H315" s="15" t="s">
        <v>311</v>
      </c>
      <c r="I315" s="137" t="s">
        <v>740</v>
      </c>
      <c r="J315" s="124"/>
    </row>
    <row r="316" spans="1:10" ht="12.75" customHeight="1" x14ac:dyDescent="0.2">
      <c r="A316" s="17">
        <v>97100</v>
      </c>
      <c r="B316" s="15" t="s">
        <v>179</v>
      </c>
      <c r="C316" s="17">
        <v>97100</v>
      </c>
      <c r="D316" s="15" t="s">
        <v>179</v>
      </c>
      <c r="E316" s="17">
        <v>97100</v>
      </c>
      <c r="F316" s="15" t="s">
        <v>179</v>
      </c>
      <c r="G316" s="17">
        <v>97100</v>
      </c>
      <c r="H316" s="15" t="s">
        <v>179</v>
      </c>
      <c r="I316" s="137"/>
      <c r="J316" s="122" t="s">
        <v>769</v>
      </c>
    </row>
    <row r="317" spans="1:10" ht="12.75" customHeight="1" x14ac:dyDescent="0.2">
      <c r="A317" s="17">
        <v>97200</v>
      </c>
      <c r="B317" s="15" t="s">
        <v>180</v>
      </c>
      <c r="C317" s="17">
        <v>97200</v>
      </c>
      <c r="D317" s="15" t="s">
        <v>180</v>
      </c>
      <c r="E317" s="17">
        <v>97200</v>
      </c>
      <c r="F317" s="15" t="s">
        <v>180</v>
      </c>
      <c r="G317" s="17">
        <v>97200</v>
      </c>
      <c r="H317" s="15" t="s">
        <v>180</v>
      </c>
      <c r="I317" s="97" t="s">
        <v>741</v>
      </c>
      <c r="J317" s="122" t="s">
        <v>781</v>
      </c>
    </row>
    <row r="318" spans="1:10" ht="12.75" customHeight="1" x14ac:dyDescent="0.2">
      <c r="A318" s="17">
        <v>97500</v>
      </c>
      <c r="B318" s="15" t="s">
        <v>181</v>
      </c>
      <c r="C318" s="17">
        <v>97500</v>
      </c>
      <c r="D318" s="15" t="s">
        <v>181</v>
      </c>
      <c r="E318" s="17">
        <v>97500</v>
      </c>
      <c r="F318" s="15" t="s">
        <v>181</v>
      </c>
      <c r="G318" s="17">
        <v>97500</v>
      </c>
      <c r="H318" s="15" t="s">
        <v>181</v>
      </c>
      <c r="I318" s="97" t="s">
        <v>742</v>
      </c>
      <c r="J318" s="122" t="s">
        <v>782</v>
      </c>
    </row>
    <row r="319" spans="1:10" ht="12.75" customHeight="1" x14ac:dyDescent="0.2">
      <c r="A319" s="17">
        <v>97600</v>
      </c>
      <c r="B319" s="15" t="s">
        <v>182</v>
      </c>
      <c r="C319" s="17">
        <v>97600</v>
      </c>
      <c r="D319" s="15" t="s">
        <v>182</v>
      </c>
      <c r="E319" s="17">
        <v>97600</v>
      </c>
      <c r="F319" s="15" t="s">
        <v>182</v>
      </c>
      <c r="G319" s="17">
        <v>97600</v>
      </c>
      <c r="H319" s="15" t="s">
        <v>182</v>
      </c>
      <c r="I319" s="97" t="s">
        <v>743</v>
      </c>
      <c r="J319" s="122" t="s">
        <v>782</v>
      </c>
    </row>
    <row r="320" spans="1:10" ht="12.75" customHeight="1" x14ac:dyDescent="0.2">
      <c r="A320" s="17">
        <v>97700</v>
      </c>
      <c r="B320" s="26" t="s">
        <v>569</v>
      </c>
      <c r="C320" s="17">
        <v>97700</v>
      </c>
      <c r="D320" s="26" t="s">
        <v>569</v>
      </c>
      <c r="E320" s="17">
        <v>97700</v>
      </c>
      <c r="F320" s="26" t="s">
        <v>569</v>
      </c>
      <c r="G320" s="17">
        <v>97700</v>
      </c>
      <c r="H320" s="26" t="s">
        <v>569</v>
      </c>
      <c r="I320" s="97" t="s">
        <v>744</v>
      </c>
      <c r="J320" s="122" t="s">
        <v>781</v>
      </c>
    </row>
    <row r="321" spans="1:10" ht="12.75" customHeight="1" x14ac:dyDescent="0.2">
      <c r="A321" s="17">
        <v>97725</v>
      </c>
      <c r="B321" s="26" t="s">
        <v>570</v>
      </c>
      <c r="C321" s="17">
        <v>97725</v>
      </c>
      <c r="D321" s="26" t="s">
        <v>570</v>
      </c>
      <c r="E321" s="17">
        <v>97725</v>
      </c>
      <c r="F321" s="26" t="s">
        <v>570</v>
      </c>
      <c r="G321" s="17">
        <v>97725</v>
      </c>
      <c r="H321" s="26" t="s">
        <v>570</v>
      </c>
      <c r="I321" s="97" t="s">
        <v>745</v>
      </c>
      <c r="J321" s="122" t="s">
        <v>781</v>
      </c>
    </row>
    <row r="322" spans="1:10" ht="12.75" customHeight="1" x14ac:dyDescent="0.2">
      <c r="A322" s="17">
        <v>97750</v>
      </c>
      <c r="B322" s="26" t="s">
        <v>571</v>
      </c>
      <c r="C322" s="17">
        <v>97750</v>
      </c>
      <c r="D322" s="26" t="s">
        <v>571</v>
      </c>
      <c r="E322" s="17">
        <v>97750</v>
      </c>
      <c r="F322" s="26" t="s">
        <v>571</v>
      </c>
      <c r="G322" s="17">
        <v>97750</v>
      </c>
      <c r="H322" s="26" t="s">
        <v>571</v>
      </c>
      <c r="I322" s="97" t="s">
        <v>746</v>
      </c>
      <c r="J322" s="122" t="s">
        <v>781</v>
      </c>
    </row>
    <row r="323" spans="1:10" ht="12.75" customHeight="1" x14ac:dyDescent="0.2">
      <c r="A323" s="17">
        <v>97775</v>
      </c>
      <c r="B323" s="26" t="s">
        <v>572</v>
      </c>
      <c r="C323" s="17">
        <v>97775</v>
      </c>
      <c r="D323" s="26" t="s">
        <v>572</v>
      </c>
      <c r="E323" s="17">
        <v>97775</v>
      </c>
      <c r="F323" s="26" t="s">
        <v>572</v>
      </c>
      <c r="G323" s="17">
        <v>97775</v>
      </c>
      <c r="H323" s="26" t="s">
        <v>572</v>
      </c>
      <c r="I323" s="97" t="s">
        <v>747</v>
      </c>
      <c r="J323" s="122" t="s">
        <v>781</v>
      </c>
    </row>
    <row r="324" spans="1:10" ht="12.75" customHeight="1" x14ac:dyDescent="0.2">
      <c r="A324" s="17">
        <v>97800</v>
      </c>
      <c r="B324" s="15" t="s">
        <v>366</v>
      </c>
      <c r="C324" s="17">
        <v>97800</v>
      </c>
      <c r="D324" s="15" t="s">
        <v>366</v>
      </c>
      <c r="E324" s="17">
        <v>97800</v>
      </c>
      <c r="F324" s="15" t="s">
        <v>366</v>
      </c>
      <c r="G324" s="17">
        <v>97800</v>
      </c>
      <c r="H324" s="15" t="s">
        <v>366</v>
      </c>
      <c r="I324" s="97" t="s">
        <v>748</v>
      </c>
      <c r="J324" s="122" t="s">
        <v>781</v>
      </c>
    </row>
    <row r="325" spans="1:10" ht="12.75" customHeight="1" x14ac:dyDescent="0.2">
      <c r="A325" s="17">
        <v>97900</v>
      </c>
      <c r="B325" s="15" t="s">
        <v>367</v>
      </c>
      <c r="C325" s="17">
        <v>97900</v>
      </c>
      <c r="D325" s="15" t="s">
        <v>367</v>
      </c>
      <c r="E325" s="17">
        <v>97900</v>
      </c>
      <c r="F325" s="15" t="s">
        <v>367</v>
      </c>
      <c r="G325" s="17">
        <v>97900</v>
      </c>
      <c r="H325" s="15" t="s">
        <v>367</v>
      </c>
      <c r="I325" s="97" t="s">
        <v>749</v>
      </c>
      <c r="J325" s="122" t="s">
        <v>781</v>
      </c>
    </row>
    <row r="326" spans="1:10" ht="12.75" customHeight="1" x14ac:dyDescent="0.2">
      <c r="A326" s="17">
        <v>98000</v>
      </c>
      <c r="B326" s="62" t="s">
        <v>480</v>
      </c>
      <c r="C326" s="17">
        <v>98000</v>
      </c>
      <c r="D326" s="62" t="s">
        <v>480</v>
      </c>
      <c r="E326" s="17">
        <v>98000</v>
      </c>
      <c r="F326" s="62" t="s">
        <v>480</v>
      </c>
      <c r="G326" s="17">
        <v>98000</v>
      </c>
      <c r="H326" s="62" t="s">
        <v>480</v>
      </c>
      <c r="I326" s="97" t="s">
        <v>750</v>
      </c>
      <c r="J326" s="122" t="s">
        <v>781</v>
      </c>
    </row>
    <row r="327" spans="1:10" ht="12.75" customHeight="1" x14ac:dyDescent="0.2">
      <c r="A327" s="17">
        <v>98100</v>
      </c>
      <c r="B327" s="63" t="s">
        <v>481</v>
      </c>
      <c r="C327" s="17">
        <v>98100</v>
      </c>
      <c r="D327" s="63" t="s">
        <v>481</v>
      </c>
      <c r="E327" s="17">
        <v>98100</v>
      </c>
      <c r="F327" s="63" t="s">
        <v>481</v>
      </c>
      <c r="G327" s="17">
        <v>98100</v>
      </c>
      <c r="H327" s="63" t="s">
        <v>481</v>
      </c>
      <c r="I327" s="97" t="s">
        <v>751</v>
      </c>
      <c r="J327" s="122" t="s">
        <v>781</v>
      </c>
    </row>
    <row r="328" spans="1:10" ht="12.75" customHeight="1" x14ac:dyDescent="0.2">
      <c r="A328" s="17">
        <v>98150</v>
      </c>
      <c r="B328" s="63" t="s">
        <v>524</v>
      </c>
      <c r="C328" s="17">
        <v>98150</v>
      </c>
      <c r="D328" s="63" t="s">
        <v>524</v>
      </c>
      <c r="E328" s="17">
        <v>98150</v>
      </c>
      <c r="F328" s="63" t="s">
        <v>524</v>
      </c>
      <c r="G328" s="17">
        <v>98150</v>
      </c>
      <c r="H328" s="63" t="s">
        <v>524</v>
      </c>
      <c r="I328" s="97" t="s">
        <v>752</v>
      </c>
      <c r="J328" s="122" t="s">
        <v>769</v>
      </c>
    </row>
    <row r="329" spans="1:10" ht="12.75" customHeight="1" x14ac:dyDescent="0.2">
      <c r="A329" s="17">
        <v>98200</v>
      </c>
      <c r="B329" s="15" t="s">
        <v>183</v>
      </c>
      <c r="C329" s="17">
        <v>98200</v>
      </c>
      <c r="D329" s="15" t="s">
        <v>183</v>
      </c>
      <c r="E329" s="17">
        <v>98200</v>
      </c>
      <c r="F329" s="15" t="s">
        <v>183</v>
      </c>
      <c r="G329" s="17">
        <v>98200</v>
      </c>
      <c r="H329" s="15" t="s">
        <v>183</v>
      </c>
      <c r="I329" s="97" t="s">
        <v>753</v>
      </c>
      <c r="J329" s="122" t="s">
        <v>782</v>
      </c>
    </row>
    <row r="330" spans="1:10" ht="12.75" customHeight="1" x14ac:dyDescent="0.2">
      <c r="A330" s="17">
        <v>98500</v>
      </c>
      <c r="B330" s="15" t="s">
        <v>184</v>
      </c>
      <c r="C330" s="17">
        <v>98500</v>
      </c>
      <c r="D330" s="15" t="s">
        <v>184</v>
      </c>
      <c r="E330" s="17">
        <v>98500</v>
      </c>
      <c r="F330" s="15" t="s">
        <v>184</v>
      </c>
      <c r="G330" s="17">
        <v>98500</v>
      </c>
      <c r="H330" s="15" t="s">
        <v>184</v>
      </c>
      <c r="I330" s="97" t="s">
        <v>754</v>
      </c>
      <c r="J330" s="122" t="s">
        <v>769</v>
      </c>
    </row>
    <row r="331" spans="1:10" ht="12.75" customHeight="1" x14ac:dyDescent="0.2">
      <c r="A331" s="17">
        <v>98900</v>
      </c>
      <c r="B331" s="15" t="s">
        <v>312</v>
      </c>
      <c r="C331" s="17">
        <v>98900</v>
      </c>
      <c r="D331" s="15" t="s">
        <v>312</v>
      </c>
      <c r="E331" s="17">
        <v>98900</v>
      </c>
      <c r="F331" s="15" t="s">
        <v>312</v>
      </c>
      <c r="G331" s="17">
        <v>98900</v>
      </c>
      <c r="H331" s="15" t="s">
        <v>312</v>
      </c>
      <c r="I331" s="137" t="s">
        <v>755</v>
      </c>
      <c r="J331" s="124"/>
    </row>
    <row r="332" spans="1:10" ht="12.75" customHeight="1" x14ac:dyDescent="0.2">
      <c r="A332" s="17">
        <v>99000</v>
      </c>
      <c r="B332" s="15" t="s">
        <v>185</v>
      </c>
      <c r="C332" s="17" t="s">
        <v>209</v>
      </c>
      <c r="D332" s="15" t="s">
        <v>209</v>
      </c>
      <c r="E332" s="17" t="s">
        <v>209</v>
      </c>
      <c r="F332" s="15" t="s">
        <v>209</v>
      </c>
      <c r="G332" s="17" t="s">
        <v>209</v>
      </c>
      <c r="H332" s="15" t="s">
        <v>209</v>
      </c>
      <c r="I332" s="137"/>
      <c r="J332" s="122" t="s">
        <v>769</v>
      </c>
    </row>
    <row r="333" spans="1:10" s="24" customFormat="1" ht="12.75" customHeight="1" x14ac:dyDescent="0.2">
      <c r="A333" s="17">
        <v>99100</v>
      </c>
      <c r="B333" s="15" t="s">
        <v>186</v>
      </c>
      <c r="C333" s="17" t="s">
        <v>209</v>
      </c>
      <c r="D333" s="15" t="s">
        <v>209</v>
      </c>
      <c r="E333" s="17" t="s">
        <v>209</v>
      </c>
      <c r="F333" s="15" t="s">
        <v>209</v>
      </c>
      <c r="G333" s="17" t="s">
        <v>209</v>
      </c>
      <c r="H333" s="15" t="s">
        <v>209</v>
      </c>
      <c r="I333" s="137"/>
      <c r="J333" s="122" t="s">
        <v>769</v>
      </c>
    </row>
    <row r="334" spans="1:10" s="24" customFormat="1" ht="12.75" customHeight="1" x14ac:dyDescent="0.2">
      <c r="A334" s="17">
        <v>99200</v>
      </c>
      <c r="B334" s="15" t="s">
        <v>187</v>
      </c>
      <c r="C334" s="17">
        <v>99200</v>
      </c>
      <c r="D334" s="15" t="s">
        <v>187</v>
      </c>
      <c r="E334" s="17">
        <v>99200</v>
      </c>
      <c r="F334" s="15" t="s">
        <v>187</v>
      </c>
      <c r="G334" s="17">
        <v>99200</v>
      </c>
      <c r="H334" s="15" t="s">
        <v>187</v>
      </c>
      <c r="I334" s="137"/>
      <c r="J334" s="122" t="s">
        <v>769</v>
      </c>
    </row>
    <row r="335" spans="1:10" ht="12.75" customHeight="1" x14ac:dyDescent="0.2">
      <c r="A335" s="17">
        <v>99400</v>
      </c>
      <c r="B335" s="15" t="s">
        <v>188</v>
      </c>
      <c r="C335" s="17">
        <v>99400</v>
      </c>
      <c r="D335" s="15" t="s">
        <v>188</v>
      </c>
      <c r="E335" s="17">
        <v>99400</v>
      </c>
      <c r="F335" s="15" t="s">
        <v>188</v>
      </c>
      <c r="G335" s="17">
        <v>99400</v>
      </c>
      <c r="H335" s="15" t="s">
        <v>188</v>
      </c>
      <c r="I335" s="137"/>
      <c r="J335" s="122" t="s">
        <v>769</v>
      </c>
    </row>
    <row r="336" spans="1:10" ht="12.75" customHeight="1" x14ac:dyDescent="0.2">
      <c r="A336" s="17">
        <v>99650</v>
      </c>
      <c r="B336" s="15" t="s">
        <v>297</v>
      </c>
      <c r="C336" s="17">
        <v>99650</v>
      </c>
      <c r="D336" s="15" t="s">
        <v>297</v>
      </c>
      <c r="E336" s="17">
        <v>99650</v>
      </c>
      <c r="F336" s="15" t="s">
        <v>297</v>
      </c>
      <c r="G336" s="17">
        <v>99650</v>
      </c>
      <c r="H336" s="15" t="s">
        <v>297</v>
      </c>
      <c r="I336" s="98" t="s">
        <v>756</v>
      </c>
      <c r="J336" s="124"/>
    </row>
    <row r="337" spans="1:10" ht="12.75" customHeight="1" x14ac:dyDescent="0.2">
      <c r="A337" s="17">
        <v>99675</v>
      </c>
      <c r="B337" s="26" t="s">
        <v>537</v>
      </c>
      <c r="C337" s="17">
        <v>99675</v>
      </c>
      <c r="D337" s="26" t="s">
        <v>537</v>
      </c>
      <c r="E337" s="17">
        <v>99675</v>
      </c>
      <c r="F337" s="26" t="s">
        <v>537</v>
      </c>
      <c r="G337" s="17">
        <v>99675</v>
      </c>
      <c r="H337" s="26" t="s">
        <v>537</v>
      </c>
      <c r="I337" s="98" t="s">
        <v>757</v>
      </c>
      <c r="J337" s="124"/>
    </row>
    <row r="338" spans="1:10" ht="12.75" customHeight="1" x14ac:dyDescent="0.2">
      <c r="A338" s="17">
        <v>99690</v>
      </c>
      <c r="B338" s="15" t="s">
        <v>298</v>
      </c>
      <c r="C338" s="17">
        <v>99690</v>
      </c>
      <c r="D338" s="15" t="s">
        <v>298</v>
      </c>
      <c r="E338" s="17">
        <v>99690</v>
      </c>
      <c r="F338" s="15" t="s">
        <v>298</v>
      </c>
      <c r="G338" s="17">
        <v>99690</v>
      </c>
      <c r="H338" s="15" t="s">
        <v>298</v>
      </c>
      <c r="I338" s="98" t="s">
        <v>758</v>
      </c>
      <c r="J338" s="124"/>
    </row>
    <row r="339" spans="1:10" ht="12.75" customHeight="1" x14ac:dyDescent="0.2">
      <c r="A339" s="17">
        <v>99700</v>
      </c>
      <c r="B339" s="15" t="s">
        <v>299</v>
      </c>
      <c r="C339" s="17">
        <v>99700</v>
      </c>
      <c r="D339" s="15" t="s">
        <v>299</v>
      </c>
      <c r="E339" s="17">
        <v>99700</v>
      </c>
      <c r="F339" s="15" t="s">
        <v>299</v>
      </c>
      <c r="G339" s="17">
        <v>99700</v>
      </c>
      <c r="H339" s="15" t="s">
        <v>299</v>
      </c>
      <c r="I339" s="98" t="s">
        <v>759</v>
      </c>
      <c r="J339" s="124"/>
    </row>
    <row r="340" spans="1:10" ht="12.75" customHeight="1" x14ac:dyDescent="0.2">
      <c r="A340" s="18">
        <v>99999</v>
      </c>
      <c r="B340" s="19" t="s">
        <v>300</v>
      </c>
      <c r="C340" s="18">
        <v>99999</v>
      </c>
      <c r="D340" s="19" t="s">
        <v>300</v>
      </c>
      <c r="E340" s="18">
        <v>99999</v>
      </c>
      <c r="F340" s="19" t="s">
        <v>300</v>
      </c>
      <c r="G340" s="18">
        <v>99999</v>
      </c>
      <c r="H340" s="19" t="s">
        <v>300</v>
      </c>
      <c r="I340" s="109" t="s">
        <v>760</v>
      </c>
      <c r="J340" s="127"/>
    </row>
    <row r="341" spans="1:10" ht="12.75" customHeight="1" x14ac:dyDescent="0.2">
      <c r="A341" s="144" t="s">
        <v>210</v>
      </c>
      <c r="B341" s="145"/>
      <c r="C341" s="145"/>
      <c r="D341" s="145"/>
      <c r="E341" s="145"/>
      <c r="F341" s="145"/>
      <c r="G341" s="145"/>
      <c r="H341" s="146"/>
      <c r="I341" s="35"/>
      <c r="J341" s="128"/>
    </row>
    <row r="342" spans="1:10" ht="12.75" customHeight="1" x14ac:dyDescent="0.2">
      <c r="A342" s="147" t="s">
        <v>191</v>
      </c>
      <c r="B342" s="148"/>
      <c r="C342" s="147" t="s">
        <v>192</v>
      </c>
      <c r="D342" s="149"/>
      <c r="E342" s="147" t="s">
        <v>193</v>
      </c>
      <c r="F342" s="148"/>
      <c r="G342" s="147" t="s">
        <v>194</v>
      </c>
      <c r="H342" s="148"/>
      <c r="I342" s="35"/>
      <c r="J342" s="126"/>
    </row>
    <row r="343" spans="1:10" ht="12.75" customHeight="1" x14ac:dyDescent="0.2">
      <c r="A343" s="8" t="s">
        <v>0</v>
      </c>
      <c r="B343" s="9" t="s">
        <v>189</v>
      </c>
      <c r="C343" s="8" t="s">
        <v>0</v>
      </c>
      <c r="D343" s="9" t="s">
        <v>189</v>
      </c>
      <c r="E343" s="8" t="s">
        <v>0</v>
      </c>
      <c r="F343" s="9" t="s">
        <v>189</v>
      </c>
      <c r="G343" s="8" t="s">
        <v>0</v>
      </c>
      <c r="H343" s="9" t="s">
        <v>189</v>
      </c>
      <c r="I343" s="35"/>
      <c r="J343" s="126"/>
    </row>
    <row r="344" spans="1:10" ht="12.75" customHeight="1" x14ac:dyDescent="0.2">
      <c r="A344" s="4">
        <v>99701</v>
      </c>
      <c r="B344" s="5" t="s">
        <v>301</v>
      </c>
      <c r="C344" s="4">
        <v>99701</v>
      </c>
      <c r="D344" s="5" t="s">
        <v>301</v>
      </c>
      <c r="E344" s="4">
        <v>99701</v>
      </c>
      <c r="F344" s="5" t="s">
        <v>301</v>
      </c>
      <c r="G344" s="4">
        <v>99701</v>
      </c>
      <c r="H344" s="5" t="s">
        <v>301</v>
      </c>
      <c r="I344" s="35"/>
      <c r="J344" s="126"/>
    </row>
    <row r="345" spans="1:10" ht="12.75" customHeight="1" x14ac:dyDescent="0.2">
      <c r="A345" s="4">
        <v>99726</v>
      </c>
      <c r="B345" s="5" t="s">
        <v>302</v>
      </c>
      <c r="C345" s="4">
        <v>99726</v>
      </c>
      <c r="D345" s="5" t="s">
        <v>302</v>
      </c>
      <c r="E345" s="4">
        <v>99726</v>
      </c>
      <c r="F345" s="5" t="s">
        <v>302</v>
      </c>
      <c r="G345" s="4">
        <v>99726</v>
      </c>
      <c r="H345" s="5" t="s">
        <v>302</v>
      </c>
      <c r="I345" s="35"/>
      <c r="J345" s="126"/>
    </row>
    <row r="346" spans="1:10" ht="12.75" customHeight="1" x14ac:dyDescent="0.2">
      <c r="A346" s="4">
        <v>99751</v>
      </c>
      <c r="B346" t="s">
        <v>303</v>
      </c>
      <c r="C346" s="4">
        <v>99751</v>
      </c>
      <c r="D346" t="s">
        <v>303</v>
      </c>
      <c r="E346" s="4">
        <v>99751</v>
      </c>
      <c r="F346" t="s">
        <v>303</v>
      </c>
      <c r="G346" s="4">
        <v>99751</v>
      </c>
      <c r="H346" s="23" t="s">
        <v>303</v>
      </c>
      <c r="I346" s="35"/>
      <c r="J346" s="126"/>
    </row>
    <row r="347" spans="1:10" ht="12.75" customHeight="1" x14ac:dyDescent="0.2">
      <c r="A347" s="4">
        <v>99776</v>
      </c>
      <c r="B347" t="s">
        <v>304</v>
      </c>
      <c r="C347" s="4">
        <v>99776</v>
      </c>
      <c r="D347" t="s">
        <v>304</v>
      </c>
      <c r="E347" s="4">
        <v>99776</v>
      </c>
      <c r="F347" t="s">
        <v>304</v>
      </c>
      <c r="G347" s="4">
        <v>99776</v>
      </c>
      <c r="H347" s="23" t="s">
        <v>304</v>
      </c>
      <c r="I347" s="35"/>
      <c r="J347" s="126"/>
    </row>
    <row r="348" spans="1:10" ht="12.75" customHeight="1" x14ac:dyDescent="0.2">
      <c r="A348" s="4">
        <v>99801</v>
      </c>
      <c r="B348" s="5" t="s">
        <v>305</v>
      </c>
      <c r="C348" s="4">
        <v>99801</v>
      </c>
      <c r="D348" s="5" t="s">
        <v>305</v>
      </c>
      <c r="E348" s="4">
        <v>99801</v>
      </c>
      <c r="F348" s="5" t="s">
        <v>305</v>
      </c>
      <c r="G348" s="4">
        <v>99801</v>
      </c>
      <c r="H348" s="5" t="s">
        <v>305</v>
      </c>
      <c r="I348" s="35"/>
      <c r="J348" s="126"/>
    </row>
    <row r="349" spans="1:10" ht="12.75" customHeight="1" x14ac:dyDescent="0.2">
      <c r="A349" s="4">
        <v>99826</v>
      </c>
      <c r="B349" s="5" t="s">
        <v>306</v>
      </c>
      <c r="C349" s="4">
        <v>99826</v>
      </c>
      <c r="D349" s="5" t="s">
        <v>306</v>
      </c>
      <c r="E349" s="4">
        <v>99826</v>
      </c>
      <c r="F349" s="5" t="s">
        <v>306</v>
      </c>
      <c r="G349" s="4">
        <v>99826</v>
      </c>
      <c r="H349" s="5" t="s">
        <v>306</v>
      </c>
      <c r="I349" s="35"/>
      <c r="J349" s="126"/>
    </row>
    <row r="350" spans="1:10" ht="12.75" customHeight="1" x14ac:dyDescent="0.2">
      <c r="A350" s="4">
        <v>99851</v>
      </c>
      <c r="B350" s="5" t="s">
        <v>307</v>
      </c>
      <c r="C350" s="4">
        <v>99851</v>
      </c>
      <c r="D350" s="5" t="s">
        <v>307</v>
      </c>
      <c r="E350" s="4">
        <v>99851</v>
      </c>
      <c r="F350" s="5" t="s">
        <v>307</v>
      </c>
      <c r="G350" s="4">
        <v>99851</v>
      </c>
      <c r="H350" s="5" t="s">
        <v>307</v>
      </c>
      <c r="I350" s="35"/>
      <c r="J350" s="126"/>
    </row>
    <row r="351" spans="1:10" ht="12.75" customHeight="1" x14ac:dyDescent="0.2">
      <c r="A351" s="4">
        <v>99876</v>
      </c>
      <c r="B351" s="5" t="s">
        <v>308</v>
      </c>
      <c r="C351" s="4">
        <v>99876</v>
      </c>
      <c r="D351" s="5" t="s">
        <v>308</v>
      </c>
      <c r="E351" s="4">
        <v>99876</v>
      </c>
      <c r="F351" s="5" t="s">
        <v>308</v>
      </c>
      <c r="G351" s="4">
        <v>99876</v>
      </c>
      <c r="H351" s="5" t="s">
        <v>308</v>
      </c>
      <c r="I351" s="35"/>
      <c r="J351" s="126"/>
    </row>
    <row r="352" spans="1:10" ht="12.75" customHeight="1" x14ac:dyDescent="0.2">
      <c r="A352" s="4">
        <v>99901</v>
      </c>
      <c r="B352" s="5" t="s">
        <v>309</v>
      </c>
      <c r="C352" s="4">
        <v>99901</v>
      </c>
      <c r="D352" s="5" t="s">
        <v>309</v>
      </c>
      <c r="E352" s="4">
        <v>99901</v>
      </c>
      <c r="F352" s="5" t="s">
        <v>309</v>
      </c>
      <c r="G352" s="4">
        <v>99901</v>
      </c>
      <c r="H352" s="5" t="s">
        <v>309</v>
      </c>
      <c r="I352" s="35"/>
      <c r="J352" s="126"/>
    </row>
    <row r="353" spans="1:10" ht="12.75" customHeight="1" x14ac:dyDescent="0.2">
      <c r="A353" s="6">
        <v>99951</v>
      </c>
      <c r="B353" s="7" t="s">
        <v>310</v>
      </c>
      <c r="C353" s="6">
        <v>99951</v>
      </c>
      <c r="D353" s="7" t="s">
        <v>310</v>
      </c>
      <c r="E353" s="6">
        <v>99951</v>
      </c>
      <c r="F353" s="7" t="s">
        <v>310</v>
      </c>
      <c r="G353" s="6">
        <v>99951</v>
      </c>
      <c r="H353" s="7" t="s">
        <v>310</v>
      </c>
      <c r="I353" s="34"/>
      <c r="J353" s="129"/>
    </row>
    <row r="354" spans="1:10" x14ac:dyDescent="0.2">
      <c r="A354" s="131" t="s">
        <v>520</v>
      </c>
      <c r="B354" s="13"/>
      <c r="C354" s="13"/>
      <c r="D354" s="13"/>
      <c r="E354" s="13"/>
      <c r="F354" s="13"/>
      <c r="G354" s="13"/>
      <c r="H354" s="13"/>
      <c r="I354" s="13"/>
      <c r="J354" s="132"/>
    </row>
    <row r="355" spans="1:10" ht="12.75" customHeight="1" x14ac:dyDescent="0.2">
      <c r="A355" s="134" t="s">
        <v>785</v>
      </c>
      <c r="B355" s="134"/>
      <c r="C355" s="134"/>
      <c r="D355" s="134"/>
      <c r="E355" s="134"/>
      <c r="F355" s="134"/>
      <c r="G355" s="134"/>
      <c r="H355" s="134"/>
      <c r="I355" s="134"/>
      <c r="J355" s="135"/>
    </row>
    <row r="356" spans="1:10" ht="12.75" customHeight="1" x14ac:dyDescent="0.2">
      <c r="A356" s="133" t="s">
        <v>784</v>
      </c>
      <c r="B356" s="10"/>
      <c r="C356" s="10"/>
      <c r="D356" s="10"/>
      <c r="E356" s="10"/>
      <c r="F356" s="10"/>
      <c r="G356" s="10"/>
      <c r="H356" s="10"/>
      <c r="I356" s="10"/>
      <c r="J356" s="124"/>
    </row>
    <row r="357" spans="1:10" ht="12.75" customHeight="1" x14ac:dyDescent="0.2">
      <c r="A357" s="133" t="s">
        <v>783</v>
      </c>
      <c r="B357" s="10"/>
      <c r="C357" s="10"/>
      <c r="D357" s="10"/>
      <c r="E357" s="10"/>
      <c r="F357" s="10"/>
      <c r="G357" s="10"/>
      <c r="H357" s="10"/>
      <c r="I357" s="10"/>
      <c r="J357" s="124"/>
    </row>
    <row r="358" spans="1:10" ht="12.75" customHeight="1" x14ac:dyDescent="0.2">
      <c r="A358" s="133" t="s">
        <v>786</v>
      </c>
      <c r="B358" s="10"/>
      <c r="C358" s="10"/>
      <c r="D358" s="10"/>
      <c r="E358" s="10"/>
      <c r="F358" s="10"/>
      <c r="G358" s="10"/>
      <c r="H358" s="10"/>
      <c r="I358" s="10"/>
      <c r="J358" s="124"/>
    </row>
    <row r="359" spans="1:10" x14ac:dyDescent="0.2">
      <c r="A359" s="6"/>
      <c r="B359" s="11"/>
      <c r="C359" s="11"/>
      <c r="D359" s="11"/>
      <c r="E359" s="11"/>
      <c r="F359" s="11"/>
      <c r="G359" s="11"/>
      <c r="H359" s="11"/>
      <c r="I359" s="11"/>
      <c r="J359" s="127"/>
    </row>
  </sheetData>
  <mergeCells count="59">
    <mergeCell ref="C4:D4"/>
    <mergeCell ref="E4:F4"/>
    <mergeCell ref="G4:H4"/>
    <mergeCell ref="A1:B1"/>
    <mergeCell ref="A2:B2"/>
    <mergeCell ref="A3:B3"/>
    <mergeCell ref="A4:B4"/>
    <mergeCell ref="A341:H341"/>
    <mergeCell ref="A342:B342"/>
    <mergeCell ref="C342:D342"/>
    <mergeCell ref="E342:F342"/>
    <mergeCell ref="G342:H342"/>
    <mergeCell ref="I273:I285"/>
    <mergeCell ref="I287:I311"/>
    <mergeCell ref="I312:I314"/>
    <mergeCell ref="I331:I335"/>
    <mergeCell ref="I315:I316"/>
    <mergeCell ref="I5:I11"/>
    <mergeCell ref="I18:I19"/>
    <mergeCell ref="I21:I27"/>
    <mergeCell ref="I85:I86"/>
    <mergeCell ref="I88:I98"/>
    <mergeCell ref="I61:I63"/>
    <mergeCell ref="I81:I82"/>
    <mergeCell ref="I40:I49"/>
    <mergeCell ref="I51:I54"/>
    <mergeCell ref="I66:I74"/>
    <mergeCell ref="I75:I79"/>
    <mergeCell ref="I33:I35"/>
    <mergeCell ref="I268:I271"/>
    <mergeCell ref="I232:I234"/>
    <mergeCell ref="I235:I241"/>
    <mergeCell ref="I242:I244"/>
    <mergeCell ref="I245:I251"/>
    <mergeCell ref="I252:I257"/>
    <mergeCell ref="I258:I262"/>
    <mergeCell ref="I263:I264"/>
    <mergeCell ref="I265:I267"/>
    <mergeCell ref="I154:I157"/>
    <mergeCell ref="I186:I193"/>
    <mergeCell ref="I198:I209"/>
    <mergeCell ref="I210:I227"/>
    <mergeCell ref="I176:I183"/>
    <mergeCell ref="I228:I230"/>
    <mergeCell ref="I195:I196"/>
    <mergeCell ref="I100:I105"/>
    <mergeCell ref="I107:I108"/>
    <mergeCell ref="I164:I166"/>
    <mergeCell ref="I167:I169"/>
    <mergeCell ref="I172:I175"/>
    <mergeCell ref="I134:I135"/>
    <mergeCell ref="I141:I147"/>
    <mergeCell ref="I109:I110"/>
    <mergeCell ref="I112:I113"/>
    <mergeCell ref="I119:I120"/>
    <mergeCell ref="I126:I133"/>
    <mergeCell ref="I138:I140"/>
    <mergeCell ref="I136:I137"/>
    <mergeCell ref="I184:I185"/>
  </mergeCells>
  <phoneticPr fontId="0" type="noConversion"/>
  <pageMargins left="0.6" right="0.35" top="0.25" bottom="0.25" header="0.5" footer="0.5"/>
  <pageSetup scale="66" fitToHeight="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="80" workbookViewId="0">
      <pane ySplit="4" topLeftCell="A5" activePane="bottomLeft" state="frozen"/>
      <selection pane="bottomLeft" sqref="A1:B1"/>
    </sheetView>
  </sheetViews>
  <sheetFormatPr defaultRowHeight="12.75" x14ac:dyDescent="0.2"/>
  <cols>
    <col min="1" max="1" width="8.7109375" style="1" customWidth="1"/>
    <col min="2" max="2" width="38.7109375" style="1" customWidth="1"/>
    <col min="3" max="3" width="8.7109375" style="1" customWidth="1"/>
    <col min="4" max="4" width="38.7109375" style="1" customWidth="1"/>
    <col min="5" max="5" width="8.7109375" style="1" customWidth="1"/>
    <col min="6" max="6" width="38.7109375" style="1" customWidth="1"/>
    <col min="7" max="7" width="8.7109375" style="1" customWidth="1"/>
    <col min="8" max="8" width="38.7109375" style="1" customWidth="1"/>
  </cols>
  <sheetData>
    <row r="1" spans="1:8" x14ac:dyDescent="0.2">
      <c r="A1" s="159" t="s">
        <v>777</v>
      </c>
      <c r="B1" s="160"/>
      <c r="C1" s="2"/>
      <c r="D1" s="13"/>
      <c r="E1" s="13"/>
      <c r="F1" s="13"/>
      <c r="G1" s="13"/>
      <c r="H1" s="3"/>
    </row>
    <row r="2" spans="1:8" x14ac:dyDescent="0.2">
      <c r="A2" s="161" t="s">
        <v>190</v>
      </c>
      <c r="B2" s="162"/>
      <c r="C2" s="4"/>
      <c r="D2" s="10"/>
      <c r="E2" s="10"/>
      <c r="F2" s="10"/>
      <c r="G2" s="10"/>
      <c r="H2" s="5"/>
    </row>
    <row r="3" spans="1:8" x14ac:dyDescent="0.2">
      <c r="A3" s="156">
        <f>'COA - All'!A3:B3</f>
        <v>43292</v>
      </c>
      <c r="B3" s="157"/>
      <c r="C3" s="6"/>
      <c r="D3" s="11"/>
      <c r="E3" s="11"/>
      <c r="F3" s="11"/>
      <c r="G3" s="11"/>
      <c r="H3" s="7"/>
    </row>
    <row r="4" spans="1:8" s="12" customFormat="1" x14ac:dyDescent="0.2">
      <c r="A4" s="147" t="s">
        <v>191</v>
      </c>
      <c r="B4" s="148"/>
      <c r="C4" s="147" t="s">
        <v>192</v>
      </c>
      <c r="D4" s="149"/>
      <c r="E4" s="147" t="s">
        <v>193</v>
      </c>
      <c r="F4" s="148"/>
      <c r="G4" s="147" t="s">
        <v>194</v>
      </c>
      <c r="H4" s="148"/>
    </row>
    <row r="5" spans="1:8" x14ac:dyDescent="0.2">
      <c r="A5" s="105" t="s">
        <v>0</v>
      </c>
      <c r="B5" s="106" t="s">
        <v>189</v>
      </c>
      <c r="C5" s="20" t="s">
        <v>0</v>
      </c>
      <c r="D5" s="9" t="s">
        <v>189</v>
      </c>
      <c r="E5" s="8" t="s">
        <v>0</v>
      </c>
      <c r="F5" s="20" t="s">
        <v>189</v>
      </c>
      <c r="G5" s="8" t="s">
        <v>0</v>
      </c>
      <c r="H5" s="9" t="s">
        <v>189</v>
      </c>
    </row>
    <row r="6" spans="1:8" x14ac:dyDescent="0.2">
      <c r="A6" s="17">
        <v>62000</v>
      </c>
      <c r="B6" s="15" t="s">
        <v>89</v>
      </c>
      <c r="C6" s="103">
        <v>62000</v>
      </c>
      <c r="D6" s="30" t="s">
        <v>197</v>
      </c>
      <c r="E6" s="31">
        <v>62000</v>
      </c>
      <c r="F6" s="30" t="s">
        <v>213</v>
      </c>
      <c r="G6" s="31">
        <v>62000</v>
      </c>
      <c r="H6" s="30" t="s">
        <v>220</v>
      </c>
    </row>
    <row r="7" spans="1:8" x14ac:dyDescent="0.2">
      <c r="A7" s="17" t="s">
        <v>209</v>
      </c>
      <c r="B7" s="15" t="s">
        <v>209</v>
      </c>
      <c r="C7" s="21" t="s">
        <v>209</v>
      </c>
      <c r="D7" s="15" t="s">
        <v>209</v>
      </c>
      <c r="E7" s="14">
        <v>62100</v>
      </c>
      <c r="F7" s="15" t="s">
        <v>214</v>
      </c>
      <c r="G7" s="14">
        <v>62100</v>
      </c>
      <c r="H7" s="15" t="s">
        <v>221</v>
      </c>
    </row>
    <row r="8" spans="1:8" x14ac:dyDescent="0.2">
      <c r="A8" s="17">
        <v>62300</v>
      </c>
      <c r="B8" s="25" t="s">
        <v>258</v>
      </c>
      <c r="C8" s="104">
        <v>62300</v>
      </c>
      <c r="D8" s="15" t="s">
        <v>259</v>
      </c>
      <c r="E8" s="17" t="s">
        <v>209</v>
      </c>
      <c r="F8" s="15" t="s">
        <v>209</v>
      </c>
      <c r="G8" s="17" t="s">
        <v>209</v>
      </c>
      <c r="H8" s="15" t="s">
        <v>209</v>
      </c>
    </row>
    <row r="9" spans="1:8" x14ac:dyDescent="0.2">
      <c r="A9" s="17">
        <v>62500</v>
      </c>
      <c r="B9" s="15" t="s">
        <v>90</v>
      </c>
      <c r="C9" s="104">
        <v>62500</v>
      </c>
      <c r="D9" s="16" t="s">
        <v>198</v>
      </c>
      <c r="E9" s="17" t="s">
        <v>209</v>
      </c>
      <c r="F9" s="15" t="s">
        <v>209</v>
      </c>
      <c r="G9" s="17" t="s">
        <v>209</v>
      </c>
      <c r="H9" s="15" t="s">
        <v>209</v>
      </c>
    </row>
    <row r="10" spans="1:8" x14ac:dyDescent="0.2">
      <c r="A10" s="17">
        <v>62800</v>
      </c>
      <c r="B10" s="25" t="s">
        <v>260</v>
      </c>
      <c r="C10" s="104">
        <v>62800</v>
      </c>
      <c r="D10" s="16" t="s">
        <v>261</v>
      </c>
      <c r="E10" s="17" t="s">
        <v>209</v>
      </c>
      <c r="F10" s="15" t="s">
        <v>209</v>
      </c>
      <c r="G10" s="17" t="s">
        <v>209</v>
      </c>
      <c r="H10" s="15" t="s">
        <v>209</v>
      </c>
    </row>
    <row r="11" spans="1:8" x14ac:dyDescent="0.2">
      <c r="A11" s="17">
        <v>63000</v>
      </c>
      <c r="B11" s="25" t="s">
        <v>238</v>
      </c>
      <c r="C11" s="21">
        <v>63000</v>
      </c>
      <c r="D11" s="15" t="s">
        <v>238</v>
      </c>
      <c r="E11" s="17" t="s">
        <v>209</v>
      </c>
      <c r="F11" s="15" t="s">
        <v>209</v>
      </c>
      <c r="G11" s="17" t="s">
        <v>209</v>
      </c>
      <c r="H11" s="15" t="s">
        <v>209</v>
      </c>
    </row>
    <row r="12" spans="1:8" x14ac:dyDescent="0.2">
      <c r="A12" s="17">
        <v>63200</v>
      </c>
      <c r="B12" s="25" t="s">
        <v>239</v>
      </c>
      <c r="C12" s="21">
        <v>63200</v>
      </c>
      <c r="D12" s="15" t="s">
        <v>239</v>
      </c>
      <c r="E12" s="17" t="s">
        <v>209</v>
      </c>
      <c r="F12" s="15" t="s">
        <v>209</v>
      </c>
      <c r="G12" s="17" t="s">
        <v>209</v>
      </c>
      <c r="H12" s="15" t="s">
        <v>209</v>
      </c>
    </row>
    <row r="13" spans="1:8" x14ac:dyDescent="0.2">
      <c r="A13" s="17">
        <v>64000</v>
      </c>
      <c r="B13" s="15" t="s">
        <v>91</v>
      </c>
      <c r="C13" s="104">
        <v>64000</v>
      </c>
      <c r="D13" s="16" t="s">
        <v>91</v>
      </c>
      <c r="E13" s="17" t="s">
        <v>209</v>
      </c>
      <c r="F13" s="15" t="s">
        <v>209</v>
      </c>
      <c r="G13" s="17" t="s">
        <v>209</v>
      </c>
      <c r="H13" s="15" t="s">
        <v>209</v>
      </c>
    </row>
    <row r="14" spans="1:8" x14ac:dyDescent="0.2">
      <c r="A14" s="17">
        <v>65000</v>
      </c>
      <c r="B14" s="15" t="s">
        <v>212</v>
      </c>
      <c r="C14" s="104">
        <v>65000</v>
      </c>
      <c r="D14" s="15" t="s">
        <v>212</v>
      </c>
      <c r="E14" s="14">
        <v>65000</v>
      </c>
      <c r="F14" s="15" t="s">
        <v>250</v>
      </c>
      <c r="G14" s="14">
        <v>65000</v>
      </c>
      <c r="H14" s="15" t="s">
        <v>251</v>
      </c>
    </row>
    <row r="15" spans="1:8" x14ac:dyDescent="0.2">
      <c r="A15" s="17" t="s">
        <v>209</v>
      </c>
      <c r="B15" s="15" t="s">
        <v>209</v>
      </c>
      <c r="C15" s="21" t="s">
        <v>209</v>
      </c>
      <c r="D15" s="15" t="s">
        <v>209</v>
      </c>
      <c r="E15" s="14">
        <v>65100</v>
      </c>
      <c r="F15" s="15" t="s">
        <v>252</v>
      </c>
      <c r="G15" s="14">
        <v>65100</v>
      </c>
      <c r="H15" s="15" t="s">
        <v>253</v>
      </c>
    </row>
    <row r="16" spans="1:8" x14ac:dyDescent="0.2">
      <c r="A16" s="17">
        <v>66000</v>
      </c>
      <c r="B16" s="15" t="s">
        <v>93</v>
      </c>
      <c r="C16" s="104">
        <v>66000</v>
      </c>
      <c r="D16" s="15" t="s">
        <v>93</v>
      </c>
      <c r="E16" s="14">
        <v>66000</v>
      </c>
      <c r="F16" s="15" t="s">
        <v>216</v>
      </c>
      <c r="G16" s="14">
        <v>66000</v>
      </c>
      <c r="H16" s="15" t="s">
        <v>222</v>
      </c>
    </row>
    <row r="17" spans="1:8" x14ac:dyDescent="0.2">
      <c r="A17" s="17" t="s">
        <v>209</v>
      </c>
      <c r="B17" s="15" t="s">
        <v>209</v>
      </c>
      <c r="C17" s="21" t="s">
        <v>209</v>
      </c>
      <c r="D17" s="15" t="s">
        <v>209</v>
      </c>
      <c r="E17" s="17">
        <v>66100</v>
      </c>
      <c r="F17" s="15" t="s">
        <v>217</v>
      </c>
      <c r="G17" s="17">
        <v>66100</v>
      </c>
      <c r="H17" s="15" t="s">
        <v>223</v>
      </c>
    </row>
    <row r="18" spans="1:8" x14ac:dyDescent="0.2">
      <c r="A18" s="17">
        <v>66900</v>
      </c>
      <c r="B18" s="25" t="s">
        <v>249</v>
      </c>
      <c r="C18" s="104">
        <v>66900</v>
      </c>
      <c r="D18" s="16" t="s">
        <v>249</v>
      </c>
      <c r="E18" s="14">
        <v>66900</v>
      </c>
      <c r="F18" s="16" t="s">
        <v>255</v>
      </c>
      <c r="G18" s="14">
        <v>66900</v>
      </c>
      <c r="H18" s="16" t="s">
        <v>257</v>
      </c>
    </row>
    <row r="19" spans="1:8" x14ac:dyDescent="0.2">
      <c r="A19" s="17">
        <v>66925</v>
      </c>
      <c r="B19" s="15" t="s">
        <v>240</v>
      </c>
      <c r="C19" s="104">
        <v>66925</v>
      </c>
      <c r="D19" s="16" t="s">
        <v>240</v>
      </c>
      <c r="E19" s="17" t="s">
        <v>209</v>
      </c>
      <c r="F19" s="15" t="s">
        <v>209</v>
      </c>
      <c r="G19" s="17" t="s">
        <v>209</v>
      </c>
      <c r="H19" s="15" t="s">
        <v>209</v>
      </c>
    </row>
    <row r="20" spans="1:8" x14ac:dyDescent="0.2">
      <c r="A20" s="17">
        <v>66950</v>
      </c>
      <c r="B20" s="15" t="s">
        <v>241</v>
      </c>
      <c r="C20" s="104">
        <v>66950</v>
      </c>
      <c r="D20" s="16" t="s">
        <v>241</v>
      </c>
      <c r="E20" s="14">
        <v>66950</v>
      </c>
      <c r="F20" s="16" t="s">
        <v>254</v>
      </c>
      <c r="G20" s="14">
        <v>66950</v>
      </c>
      <c r="H20" s="16" t="s">
        <v>256</v>
      </c>
    </row>
    <row r="21" spans="1:8" x14ac:dyDescent="0.2">
      <c r="A21" s="17">
        <v>67000</v>
      </c>
      <c r="B21" s="15" t="s">
        <v>230</v>
      </c>
      <c r="C21" s="104">
        <v>67000</v>
      </c>
      <c r="D21" s="16" t="s">
        <v>228</v>
      </c>
      <c r="E21" s="14">
        <v>67000</v>
      </c>
      <c r="F21" s="15" t="s">
        <v>218</v>
      </c>
      <c r="G21" s="14">
        <v>67000</v>
      </c>
      <c r="H21" s="15" t="s">
        <v>224</v>
      </c>
    </row>
    <row r="22" spans="1:8" x14ac:dyDescent="0.2">
      <c r="A22" s="27">
        <v>67100</v>
      </c>
      <c r="B22" s="15" t="s">
        <v>231</v>
      </c>
      <c r="C22" s="104">
        <v>67100</v>
      </c>
      <c r="D22" s="16" t="s">
        <v>229</v>
      </c>
      <c r="E22" s="14">
        <v>67100</v>
      </c>
      <c r="F22" s="15" t="s">
        <v>219</v>
      </c>
      <c r="G22" s="14">
        <v>67100</v>
      </c>
      <c r="H22" s="15" t="s">
        <v>225</v>
      </c>
    </row>
    <row r="23" spans="1:8" x14ac:dyDescent="0.2">
      <c r="A23" s="17" t="s">
        <v>209</v>
      </c>
      <c r="B23" s="15" t="s">
        <v>209</v>
      </c>
      <c r="C23" s="104">
        <v>67500</v>
      </c>
      <c r="D23" s="16" t="s">
        <v>232</v>
      </c>
      <c r="E23" s="14">
        <v>67500</v>
      </c>
      <c r="F23" s="15" t="s">
        <v>234</v>
      </c>
      <c r="G23" s="14">
        <v>67500</v>
      </c>
      <c r="H23" s="15" t="s">
        <v>236</v>
      </c>
    </row>
    <row r="24" spans="1:8" x14ac:dyDescent="0.2">
      <c r="A24" s="17" t="s">
        <v>209</v>
      </c>
      <c r="B24" s="15" t="s">
        <v>209</v>
      </c>
      <c r="C24" s="104">
        <v>67600</v>
      </c>
      <c r="D24" s="16" t="s">
        <v>233</v>
      </c>
      <c r="E24" s="14">
        <v>67600</v>
      </c>
      <c r="F24" s="15" t="s">
        <v>235</v>
      </c>
      <c r="G24" s="14">
        <v>67600</v>
      </c>
      <c r="H24" s="15" t="s">
        <v>237</v>
      </c>
    </row>
    <row r="25" spans="1:8" x14ac:dyDescent="0.2">
      <c r="A25" s="27">
        <v>68000</v>
      </c>
      <c r="B25" s="15" t="s">
        <v>242</v>
      </c>
      <c r="C25" s="104">
        <v>68000</v>
      </c>
      <c r="D25" s="16" t="s">
        <v>243</v>
      </c>
      <c r="E25" s="14">
        <v>68000</v>
      </c>
      <c r="F25" s="16" t="s">
        <v>245</v>
      </c>
      <c r="G25" s="14">
        <v>68000</v>
      </c>
      <c r="H25" s="16" t="s">
        <v>247</v>
      </c>
    </row>
    <row r="26" spans="1:8" x14ac:dyDescent="0.2">
      <c r="A26" s="17" t="s">
        <v>209</v>
      </c>
      <c r="B26" s="15" t="s">
        <v>209</v>
      </c>
      <c r="C26" s="21" t="s">
        <v>209</v>
      </c>
      <c r="D26" s="15" t="s">
        <v>209</v>
      </c>
      <c r="E26" s="14">
        <v>68100</v>
      </c>
      <c r="F26" s="16" t="s">
        <v>246</v>
      </c>
      <c r="G26" s="17">
        <v>68100</v>
      </c>
      <c r="H26" s="25" t="s">
        <v>248</v>
      </c>
    </row>
    <row r="27" spans="1:8" x14ac:dyDescent="0.2">
      <c r="A27" s="17">
        <v>68500</v>
      </c>
      <c r="B27" s="25" t="s">
        <v>560</v>
      </c>
      <c r="C27" s="104">
        <v>68500</v>
      </c>
      <c r="D27" s="16" t="s">
        <v>244</v>
      </c>
      <c r="E27" s="17" t="s">
        <v>209</v>
      </c>
      <c r="F27" s="15" t="s">
        <v>209</v>
      </c>
      <c r="G27" s="17" t="s">
        <v>209</v>
      </c>
      <c r="H27" s="15" t="s">
        <v>209</v>
      </c>
    </row>
    <row r="28" spans="1:8" x14ac:dyDescent="0.2">
      <c r="A28" s="17">
        <v>69000</v>
      </c>
      <c r="B28" s="25" t="s">
        <v>226</v>
      </c>
      <c r="C28" s="21">
        <v>69000</v>
      </c>
      <c r="D28" s="16" t="s">
        <v>226</v>
      </c>
      <c r="E28" s="17">
        <v>69000</v>
      </c>
      <c r="F28" s="16" t="s">
        <v>226</v>
      </c>
      <c r="G28" s="17">
        <v>69000</v>
      </c>
      <c r="H28" s="16" t="s">
        <v>226</v>
      </c>
    </row>
    <row r="29" spans="1:8" x14ac:dyDescent="0.2">
      <c r="A29" s="17">
        <v>69100</v>
      </c>
      <c r="B29" s="25" t="s">
        <v>479</v>
      </c>
      <c r="C29" s="21">
        <v>69100</v>
      </c>
      <c r="D29" s="15" t="s">
        <v>479</v>
      </c>
      <c r="E29" s="17">
        <v>69100</v>
      </c>
      <c r="F29" s="15" t="s">
        <v>479</v>
      </c>
      <c r="G29" s="17">
        <v>69100</v>
      </c>
      <c r="H29" s="15" t="s">
        <v>479</v>
      </c>
    </row>
    <row r="30" spans="1:8" s="24" customFormat="1" x14ac:dyDescent="0.2">
      <c r="A30" s="17">
        <v>69200</v>
      </c>
      <c r="B30" s="25" t="s">
        <v>227</v>
      </c>
      <c r="C30" s="21">
        <v>69200</v>
      </c>
      <c r="D30" s="15" t="s">
        <v>227</v>
      </c>
      <c r="E30" s="17">
        <v>69200</v>
      </c>
      <c r="F30" s="15" t="s">
        <v>227</v>
      </c>
      <c r="G30" s="17">
        <v>69200</v>
      </c>
      <c r="H30" s="15" t="s">
        <v>227</v>
      </c>
    </row>
    <row r="31" spans="1:8" x14ac:dyDescent="0.2">
      <c r="A31" s="17">
        <v>69300</v>
      </c>
      <c r="B31" s="25" t="s">
        <v>211</v>
      </c>
      <c r="C31" s="21">
        <v>69300</v>
      </c>
      <c r="D31" s="15" t="s">
        <v>211</v>
      </c>
      <c r="E31" s="17">
        <v>69300</v>
      </c>
      <c r="F31" s="15" t="s">
        <v>211</v>
      </c>
      <c r="G31" s="17">
        <v>69300</v>
      </c>
      <c r="H31" s="15" t="s">
        <v>211</v>
      </c>
    </row>
    <row r="32" spans="1:8" x14ac:dyDescent="0.2">
      <c r="A32" s="4">
        <v>69400</v>
      </c>
      <c r="B32" s="5" t="s">
        <v>92</v>
      </c>
      <c r="C32" s="10">
        <v>69400</v>
      </c>
      <c r="D32" s="5" t="s">
        <v>92</v>
      </c>
      <c r="E32" s="4">
        <v>69400</v>
      </c>
      <c r="F32" s="5" t="s">
        <v>215</v>
      </c>
      <c r="G32" s="4">
        <v>69400</v>
      </c>
      <c r="H32" s="5" t="s">
        <v>215</v>
      </c>
    </row>
    <row r="33" spans="1:8" x14ac:dyDescent="0.2">
      <c r="A33" s="6">
        <v>69500</v>
      </c>
      <c r="B33" s="7" t="s">
        <v>444</v>
      </c>
      <c r="C33" s="11">
        <v>69500</v>
      </c>
      <c r="D33" s="7" t="s">
        <v>444</v>
      </c>
      <c r="E33" s="6">
        <v>69500</v>
      </c>
      <c r="F33" s="7" t="s">
        <v>444</v>
      </c>
      <c r="G33" s="6">
        <v>69500</v>
      </c>
      <c r="H33" s="7" t="s">
        <v>444</v>
      </c>
    </row>
  </sheetData>
  <mergeCells count="7">
    <mergeCell ref="C4:D4"/>
    <mergeCell ref="E4:F4"/>
    <mergeCell ref="G4:H4"/>
    <mergeCell ref="A1:B1"/>
    <mergeCell ref="A2:B2"/>
    <mergeCell ref="A3:B3"/>
    <mergeCell ref="A4:B4"/>
  </mergeCells>
  <phoneticPr fontId="0" type="noConversion"/>
  <pageMargins left="0.45" right="0.35" top="0.5" bottom="1" header="0.5" footer="0.5"/>
  <pageSetup scale="6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1"/>
  <sheetViews>
    <sheetView zoomScale="90" zoomScaleNormal="90" workbookViewId="0">
      <selection sqref="A1:B1"/>
    </sheetView>
  </sheetViews>
  <sheetFormatPr defaultRowHeight="12.75" x14ac:dyDescent="0.2"/>
  <cols>
    <col min="1" max="2" width="25.7109375" style="79" customWidth="1"/>
    <col min="3" max="3" width="60.7109375" style="79" customWidth="1"/>
    <col min="4" max="4" width="71.5703125" style="24" bestFit="1" customWidth="1"/>
    <col min="5" max="16384" width="9.140625" style="24"/>
  </cols>
  <sheetData>
    <row r="1" spans="1:5" x14ac:dyDescent="0.2">
      <c r="A1" s="152" t="s">
        <v>777</v>
      </c>
      <c r="B1" s="153"/>
      <c r="C1" s="29"/>
      <c r="D1" s="113"/>
    </row>
    <row r="2" spans="1:5" x14ac:dyDescent="0.2">
      <c r="A2" s="154" t="s">
        <v>317</v>
      </c>
      <c r="B2" s="155"/>
      <c r="C2" s="17"/>
      <c r="D2" s="114"/>
    </row>
    <row r="3" spans="1:5" x14ac:dyDescent="0.2">
      <c r="A3" s="156">
        <f>'COA - All'!A3:B3</f>
        <v>43292</v>
      </c>
      <c r="B3" s="157"/>
      <c r="C3" s="18"/>
      <c r="D3" s="115"/>
      <c r="E3" s="116"/>
    </row>
    <row r="4" spans="1:5" ht="15" x14ac:dyDescent="0.25">
      <c r="A4" s="77" t="s">
        <v>402</v>
      </c>
      <c r="B4" s="77" t="s">
        <v>403</v>
      </c>
      <c r="C4" s="77" t="s">
        <v>189</v>
      </c>
      <c r="D4" s="117" t="s">
        <v>761</v>
      </c>
    </row>
    <row r="5" spans="1:5" ht="12.75" customHeight="1" x14ac:dyDescent="0.2">
      <c r="A5" s="95">
        <v>10000</v>
      </c>
      <c r="B5" s="95">
        <v>14999</v>
      </c>
      <c r="C5" s="71" t="s">
        <v>404</v>
      </c>
      <c r="D5" s="101" t="s">
        <v>639</v>
      </c>
    </row>
    <row r="6" spans="1:5" ht="12.75" customHeight="1" x14ac:dyDescent="0.2">
      <c r="A6" s="95">
        <v>15000</v>
      </c>
      <c r="B6" s="95">
        <v>15999</v>
      </c>
      <c r="C6" s="71" t="s">
        <v>4</v>
      </c>
      <c r="D6" s="101" t="s">
        <v>640</v>
      </c>
    </row>
    <row r="7" spans="1:5" ht="12.75" customHeight="1" x14ac:dyDescent="0.2">
      <c r="A7" s="95">
        <v>16000</v>
      </c>
      <c r="B7" s="95">
        <v>16999</v>
      </c>
      <c r="C7" s="71" t="s">
        <v>508</v>
      </c>
      <c r="D7" s="101" t="s">
        <v>641</v>
      </c>
    </row>
    <row r="8" spans="1:5" ht="12.75" customHeight="1" x14ac:dyDescent="0.2">
      <c r="A8" s="95">
        <v>17000</v>
      </c>
      <c r="B8" s="95">
        <v>17499</v>
      </c>
      <c r="C8" s="71" t="s">
        <v>509</v>
      </c>
      <c r="D8" s="118" t="s">
        <v>642</v>
      </c>
    </row>
    <row r="9" spans="1:5" ht="12.75" customHeight="1" x14ac:dyDescent="0.2">
      <c r="A9" s="95">
        <v>17500</v>
      </c>
      <c r="B9" s="95">
        <v>17999</v>
      </c>
      <c r="C9" s="71" t="s">
        <v>500</v>
      </c>
      <c r="D9" s="101" t="s">
        <v>643</v>
      </c>
    </row>
    <row r="10" spans="1:5" x14ac:dyDescent="0.2">
      <c r="A10" s="95">
        <v>18000</v>
      </c>
      <c r="B10" s="95">
        <v>18999</v>
      </c>
      <c r="C10" s="71" t="s">
        <v>510</v>
      </c>
      <c r="D10" s="101" t="s">
        <v>644</v>
      </c>
    </row>
    <row r="11" spans="1:5" x14ac:dyDescent="0.2">
      <c r="A11" s="95">
        <v>19000</v>
      </c>
      <c r="B11" s="95">
        <v>19999</v>
      </c>
      <c r="C11" s="71" t="s">
        <v>407</v>
      </c>
      <c r="D11" s="101" t="s">
        <v>645</v>
      </c>
    </row>
    <row r="12" spans="1:5" x14ac:dyDescent="0.2">
      <c r="A12" s="95">
        <v>20000</v>
      </c>
      <c r="B12" s="95">
        <v>20199</v>
      </c>
      <c r="C12" s="71" t="s">
        <v>408</v>
      </c>
      <c r="D12" s="101" t="s">
        <v>646</v>
      </c>
    </row>
    <row r="13" spans="1:5" x14ac:dyDescent="0.2">
      <c r="A13" s="95">
        <v>20200</v>
      </c>
      <c r="B13" s="95">
        <v>20299</v>
      </c>
      <c r="C13" s="72" t="s">
        <v>573</v>
      </c>
      <c r="D13" s="101" t="s">
        <v>647</v>
      </c>
    </row>
    <row r="14" spans="1:5" x14ac:dyDescent="0.2">
      <c r="A14" s="95">
        <v>20300</v>
      </c>
      <c r="B14" s="95">
        <v>23999</v>
      </c>
      <c r="C14" s="71" t="s">
        <v>13</v>
      </c>
      <c r="D14" s="118" t="s">
        <v>648</v>
      </c>
    </row>
    <row r="15" spans="1:5" x14ac:dyDescent="0.2">
      <c r="A15" s="95">
        <v>24000</v>
      </c>
      <c r="B15" s="95">
        <v>24499</v>
      </c>
      <c r="C15" s="71" t="s">
        <v>409</v>
      </c>
      <c r="D15" s="101" t="s">
        <v>649</v>
      </c>
    </row>
    <row r="16" spans="1:5" x14ac:dyDescent="0.2">
      <c r="A16" s="95">
        <v>24500</v>
      </c>
      <c r="B16" s="95">
        <v>24999</v>
      </c>
      <c r="C16" s="72" t="s">
        <v>540</v>
      </c>
      <c r="D16" s="101" t="s">
        <v>650</v>
      </c>
    </row>
    <row r="17" spans="1:4" x14ac:dyDescent="0.2">
      <c r="A17" s="95">
        <v>25000</v>
      </c>
      <c r="B17" s="95">
        <v>25299</v>
      </c>
      <c r="C17" s="71" t="s">
        <v>410</v>
      </c>
      <c r="D17" s="101" t="s">
        <v>651</v>
      </c>
    </row>
    <row r="18" spans="1:4" x14ac:dyDescent="0.2">
      <c r="A18" s="95">
        <v>25300</v>
      </c>
      <c r="B18" s="95">
        <v>25499</v>
      </c>
      <c r="C18" s="71" t="s">
        <v>19</v>
      </c>
      <c r="D18" s="101" t="s">
        <v>652</v>
      </c>
    </row>
    <row r="19" spans="1:4" x14ac:dyDescent="0.2">
      <c r="A19" s="95">
        <v>25500</v>
      </c>
      <c r="B19" s="95">
        <v>25999</v>
      </c>
      <c r="C19" s="71" t="s">
        <v>411</v>
      </c>
      <c r="D19" s="101" t="s">
        <v>653</v>
      </c>
    </row>
    <row r="20" spans="1:4" x14ac:dyDescent="0.2">
      <c r="A20" s="95">
        <v>26000</v>
      </c>
      <c r="B20" s="95">
        <v>26999</v>
      </c>
      <c r="C20" s="71" t="s">
        <v>412</v>
      </c>
      <c r="D20" s="101" t="s">
        <v>654</v>
      </c>
    </row>
    <row r="21" spans="1:4" x14ac:dyDescent="0.2">
      <c r="A21" s="95">
        <v>27000</v>
      </c>
      <c r="B21" s="95">
        <v>27999</v>
      </c>
      <c r="C21" s="71" t="s">
        <v>20</v>
      </c>
      <c r="D21" s="118" t="s">
        <v>655</v>
      </c>
    </row>
    <row r="22" spans="1:4" x14ac:dyDescent="0.2">
      <c r="A22" s="95">
        <v>28000</v>
      </c>
      <c r="B22" s="95">
        <v>28999</v>
      </c>
      <c r="C22" s="71" t="s">
        <v>413</v>
      </c>
      <c r="D22" s="101" t="s">
        <v>656</v>
      </c>
    </row>
    <row r="23" spans="1:4" x14ac:dyDescent="0.2">
      <c r="A23" s="95">
        <v>29000</v>
      </c>
      <c r="B23" s="95">
        <v>29099</v>
      </c>
      <c r="C23" s="71" t="s">
        <v>414</v>
      </c>
      <c r="D23" s="101" t="s">
        <v>657</v>
      </c>
    </row>
    <row r="24" spans="1:4" x14ac:dyDescent="0.2">
      <c r="A24" s="95">
        <v>29100</v>
      </c>
      <c r="B24" s="95">
        <v>29999</v>
      </c>
      <c r="C24" s="71" t="s">
        <v>415</v>
      </c>
      <c r="D24" s="101" t="s">
        <v>658</v>
      </c>
    </row>
    <row r="25" spans="1:4" x14ac:dyDescent="0.2">
      <c r="A25" s="95">
        <v>30000</v>
      </c>
      <c r="B25" s="95">
        <v>33899</v>
      </c>
      <c r="C25" s="71" t="s">
        <v>416</v>
      </c>
      <c r="D25" s="101" t="s">
        <v>775</v>
      </c>
    </row>
    <row r="26" spans="1:4" x14ac:dyDescent="0.2">
      <c r="A26" s="95">
        <v>33900</v>
      </c>
      <c r="B26" s="95">
        <v>33999</v>
      </c>
      <c r="C26" s="71" t="s">
        <v>776</v>
      </c>
      <c r="D26" s="101" t="s">
        <v>774</v>
      </c>
    </row>
    <row r="27" spans="1:4" x14ac:dyDescent="0.2">
      <c r="A27" s="95">
        <v>34000</v>
      </c>
      <c r="B27" s="95">
        <v>34999</v>
      </c>
      <c r="C27" s="71" t="s">
        <v>417</v>
      </c>
      <c r="D27" s="101" t="s">
        <v>659</v>
      </c>
    </row>
    <row r="28" spans="1:4" x14ac:dyDescent="0.2">
      <c r="A28" s="95">
        <v>35000</v>
      </c>
      <c r="B28" s="95">
        <v>35199</v>
      </c>
      <c r="C28" s="71" t="s">
        <v>418</v>
      </c>
      <c r="D28" s="101" t="s">
        <v>660</v>
      </c>
    </row>
    <row r="29" spans="1:4" x14ac:dyDescent="0.2">
      <c r="A29" s="95">
        <v>35200</v>
      </c>
      <c r="B29" s="95">
        <v>35399</v>
      </c>
      <c r="C29" s="71" t="s">
        <v>419</v>
      </c>
      <c r="D29" s="101" t="s">
        <v>661</v>
      </c>
    </row>
    <row r="30" spans="1:4" x14ac:dyDescent="0.2">
      <c r="A30" s="95">
        <v>35400</v>
      </c>
      <c r="B30" s="95">
        <v>35499</v>
      </c>
      <c r="C30" s="71" t="s">
        <v>501</v>
      </c>
      <c r="D30" s="101" t="s">
        <v>662</v>
      </c>
    </row>
    <row r="31" spans="1:4" x14ac:dyDescent="0.2">
      <c r="A31" s="95">
        <v>35500</v>
      </c>
      <c r="B31" s="95">
        <v>35699</v>
      </c>
      <c r="C31" s="71" t="s">
        <v>420</v>
      </c>
      <c r="D31" s="101" t="s">
        <v>663</v>
      </c>
    </row>
    <row r="32" spans="1:4" x14ac:dyDescent="0.2">
      <c r="A32" s="95">
        <v>35700</v>
      </c>
      <c r="B32" s="95">
        <v>35999</v>
      </c>
      <c r="C32" s="71" t="s">
        <v>33</v>
      </c>
      <c r="D32" s="101" t="s">
        <v>664</v>
      </c>
    </row>
    <row r="33" spans="1:4" x14ac:dyDescent="0.2">
      <c r="A33" s="95">
        <v>36000</v>
      </c>
      <c r="B33" s="95">
        <v>36699</v>
      </c>
      <c r="C33" s="71" t="s">
        <v>34</v>
      </c>
      <c r="D33" s="101" t="s">
        <v>665</v>
      </c>
    </row>
    <row r="34" spans="1:4" x14ac:dyDescent="0.2">
      <c r="A34" s="95">
        <v>36700</v>
      </c>
      <c r="B34" s="95">
        <v>37499</v>
      </c>
      <c r="C34" s="71" t="s">
        <v>421</v>
      </c>
      <c r="D34" s="101" t="s">
        <v>666</v>
      </c>
    </row>
    <row r="35" spans="1:4" x14ac:dyDescent="0.2">
      <c r="A35" s="95">
        <v>37500</v>
      </c>
      <c r="B35" s="95">
        <v>37599</v>
      </c>
      <c r="C35" s="71" t="s">
        <v>422</v>
      </c>
      <c r="D35" s="101" t="s">
        <v>667</v>
      </c>
    </row>
    <row r="36" spans="1:4" x14ac:dyDescent="0.2">
      <c r="A36" s="95">
        <v>37600</v>
      </c>
      <c r="B36" s="95">
        <v>38999</v>
      </c>
      <c r="C36" s="71" t="s">
        <v>423</v>
      </c>
      <c r="D36" s="101" t="s">
        <v>668</v>
      </c>
    </row>
    <row r="37" spans="1:4" x14ac:dyDescent="0.2">
      <c r="A37" s="95">
        <v>39000</v>
      </c>
      <c r="B37" s="95">
        <v>39799</v>
      </c>
      <c r="C37" s="71" t="s">
        <v>424</v>
      </c>
      <c r="D37" s="101" t="s">
        <v>669</v>
      </c>
    </row>
    <row r="38" spans="1:4" x14ac:dyDescent="0.2">
      <c r="A38" s="95">
        <v>39800</v>
      </c>
      <c r="B38" s="95">
        <v>40099</v>
      </c>
      <c r="C38" s="71" t="s">
        <v>425</v>
      </c>
      <c r="D38" s="101" t="s">
        <v>670</v>
      </c>
    </row>
    <row r="39" spans="1:4" x14ac:dyDescent="0.2">
      <c r="A39" s="95">
        <v>40100</v>
      </c>
      <c r="B39" s="95">
        <v>49999</v>
      </c>
      <c r="C39" s="71" t="s">
        <v>426</v>
      </c>
      <c r="D39" s="101" t="s">
        <v>671</v>
      </c>
    </row>
    <row r="40" spans="1:4" x14ac:dyDescent="0.2">
      <c r="A40" s="95">
        <v>50000</v>
      </c>
      <c r="B40" s="95">
        <v>50399</v>
      </c>
      <c r="C40" s="71" t="s">
        <v>427</v>
      </c>
      <c r="D40" s="101" t="s">
        <v>672</v>
      </c>
    </row>
    <row r="41" spans="1:4" x14ac:dyDescent="0.2">
      <c r="A41" s="95">
        <v>50400</v>
      </c>
      <c r="B41" s="95">
        <v>50499</v>
      </c>
      <c r="C41" s="71" t="s">
        <v>54</v>
      </c>
      <c r="D41" s="101" t="s">
        <v>673</v>
      </c>
    </row>
    <row r="42" spans="1:4" x14ac:dyDescent="0.2">
      <c r="A42" s="95">
        <v>50500</v>
      </c>
      <c r="B42" s="95">
        <v>50599</v>
      </c>
      <c r="C42" s="71" t="s">
        <v>58</v>
      </c>
      <c r="D42" s="101" t="s">
        <v>674</v>
      </c>
    </row>
    <row r="43" spans="1:4" x14ac:dyDescent="0.2">
      <c r="A43" s="95">
        <v>50600</v>
      </c>
      <c r="B43" s="95">
        <v>50949</v>
      </c>
      <c r="C43" s="71" t="s">
        <v>428</v>
      </c>
      <c r="D43" s="101" t="s">
        <v>675</v>
      </c>
    </row>
    <row r="44" spans="1:4" x14ac:dyDescent="0.2">
      <c r="A44" s="95">
        <v>50950</v>
      </c>
      <c r="B44" s="95">
        <v>50999</v>
      </c>
      <c r="C44" s="71" t="s">
        <v>496</v>
      </c>
      <c r="D44" s="101" t="s">
        <v>676</v>
      </c>
    </row>
    <row r="45" spans="1:4" x14ac:dyDescent="0.2">
      <c r="A45" s="95">
        <v>51000</v>
      </c>
      <c r="B45" s="95">
        <v>52999</v>
      </c>
      <c r="C45" s="71" t="s">
        <v>57</v>
      </c>
      <c r="D45" s="101" t="s">
        <v>677</v>
      </c>
    </row>
    <row r="46" spans="1:4" x14ac:dyDescent="0.2">
      <c r="A46" s="95">
        <v>53000</v>
      </c>
      <c r="B46" s="95">
        <v>54999</v>
      </c>
      <c r="C46" s="71" t="s">
        <v>429</v>
      </c>
      <c r="D46" s="101" t="s">
        <v>678</v>
      </c>
    </row>
    <row r="47" spans="1:4" x14ac:dyDescent="0.2">
      <c r="A47" s="95">
        <v>55000</v>
      </c>
      <c r="B47" s="95">
        <v>55799</v>
      </c>
      <c r="C47" s="71" t="s">
        <v>430</v>
      </c>
      <c r="D47" s="101" t="s">
        <v>679</v>
      </c>
    </row>
    <row r="48" spans="1:4" x14ac:dyDescent="0.2">
      <c r="A48" s="95">
        <v>55800</v>
      </c>
      <c r="B48" s="95">
        <v>55999</v>
      </c>
      <c r="C48" s="71" t="s">
        <v>431</v>
      </c>
      <c r="D48" s="101" t="s">
        <v>680</v>
      </c>
    </row>
    <row r="49" spans="1:4" x14ac:dyDescent="0.2">
      <c r="A49" s="95">
        <v>56000</v>
      </c>
      <c r="B49" s="95">
        <v>56399</v>
      </c>
      <c r="C49" s="71" t="s">
        <v>432</v>
      </c>
      <c r="D49" s="101" t="s">
        <v>681</v>
      </c>
    </row>
    <row r="50" spans="1:4" x14ac:dyDescent="0.2">
      <c r="A50" s="95">
        <v>56400</v>
      </c>
      <c r="B50" s="95">
        <v>56499</v>
      </c>
      <c r="C50" s="71" t="s">
        <v>433</v>
      </c>
      <c r="D50" s="101" t="s">
        <v>682</v>
      </c>
    </row>
    <row r="51" spans="1:4" x14ac:dyDescent="0.2">
      <c r="A51" s="95">
        <v>56500</v>
      </c>
      <c r="B51" s="95">
        <v>56599</v>
      </c>
      <c r="C51" s="71" t="s">
        <v>434</v>
      </c>
      <c r="D51" s="101" t="s">
        <v>683</v>
      </c>
    </row>
    <row r="52" spans="1:4" x14ac:dyDescent="0.2">
      <c r="A52" s="95">
        <v>56600</v>
      </c>
      <c r="B52" s="95">
        <v>56999</v>
      </c>
      <c r="C52" s="71" t="s">
        <v>80</v>
      </c>
      <c r="D52" s="101" t="s">
        <v>684</v>
      </c>
    </row>
    <row r="53" spans="1:4" x14ac:dyDescent="0.2">
      <c r="A53" s="95">
        <v>57000</v>
      </c>
      <c r="B53" s="95">
        <v>57599</v>
      </c>
      <c r="C53" s="71" t="s">
        <v>82</v>
      </c>
      <c r="D53" s="101" t="s">
        <v>685</v>
      </c>
    </row>
    <row r="54" spans="1:4" x14ac:dyDescent="0.2">
      <c r="A54" s="95">
        <v>57600</v>
      </c>
      <c r="B54" s="95">
        <v>57899</v>
      </c>
      <c r="C54" s="71" t="s">
        <v>83</v>
      </c>
      <c r="D54" s="101" t="s">
        <v>686</v>
      </c>
    </row>
    <row r="55" spans="1:4" x14ac:dyDescent="0.2">
      <c r="A55" s="95">
        <v>57900</v>
      </c>
      <c r="B55" s="95">
        <v>57999</v>
      </c>
      <c r="C55" s="71" t="s">
        <v>84</v>
      </c>
      <c r="D55" s="101" t="s">
        <v>687</v>
      </c>
    </row>
    <row r="56" spans="1:4" x14ac:dyDescent="0.2">
      <c r="A56" s="95">
        <v>58000</v>
      </c>
      <c r="B56" s="95">
        <v>58099</v>
      </c>
      <c r="C56" s="71" t="s">
        <v>435</v>
      </c>
      <c r="D56" s="101" t="s">
        <v>688</v>
      </c>
    </row>
    <row r="57" spans="1:4" x14ac:dyDescent="0.2">
      <c r="A57" s="95">
        <v>58100</v>
      </c>
      <c r="B57" s="95">
        <v>58199</v>
      </c>
      <c r="C57" s="72" t="s">
        <v>498</v>
      </c>
      <c r="D57" s="101" t="s">
        <v>689</v>
      </c>
    </row>
    <row r="58" spans="1:4" x14ac:dyDescent="0.2">
      <c r="A58" s="95">
        <v>58200</v>
      </c>
      <c r="B58" s="95">
        <v>58599</v>
      </c>
      <c r="C58" s="71" t="s">
        <v>85</v>
      </c>
      <c r="D58" s="101" t="s">
        <v>690</v>
      </c>
    </row>
    <row r="59" spans="1:4" x14ac:dyDescent="0.2">
      <c r="A59" s="95">
        <v>58600</v>
      </c>
      <c r="B59" s="95">
        <v>59899</v>
      </c>
      <c r="C59" s="71" t="s">
        <v>87</v>
      </c>
      <c r="D59" s="101" t="s">
        <v>691</v>
      </c>
    </row>
    <row r="60" spans="1:4" x14ac:dyDescent="0.2">
      <c r="A60" s="95">
        <v>59900</v>
      </c>
      <c r="B60" s="95">
        <v>59994</v>
      </c>
      <c r="C60" s="71" t="s">
        <v>436</v>
      </c>
      <c r="D60" s="101" t="s">
        <v>692</v>
      </c>
    </row>
    <row r="61" spans="1:4" x14ac:dyDescent="0.2">
      <c r="A61" s="95">
        <v>59995</v>
      </c>
      <c r="B61" s="95">
        <v>59999</v>
      </c>
      <c r="C61" s="71" t="s">
        <v>637</v>
      </c>
      <c r="D61" s="101" t="s">
        <v>693</v>
      </c>
    </row>
    <row r="62" spans="1:4" x14ac:dyDescent="0.2">
      <c r="A62" s="95">
        <v>60000</v>
      </c>
      <c r="B62" s="95">
        <v>60009</v>
      </c>
      <c r="C62" s="71" t="s">
        <v>638</v>
      </c>
      <c r="D62" s="101" t="s">
        <v>694</v>
      </c>
    </row>
    <row r="63" spans="1:4" x14ac:dyDescent="0.2">
      <c r="A63" s="95">
        <v>60010</v>
      </c>
      <c r="B63" s="95">
        <v>61999</v>
      </c>
      <c r="C63" s="71" t="s">
        <v>438</v>
      </c>
      <c r="D63" s="101" t="s">
        <v>695</v>
      </c>
    </row>
    <row r="64" spans="1:4" x14ac:dyDescent="0.2">
      <c r="A64" s="95">
        <v>62000</v>
      </c>
      <c r="B64" s="95">
        <v>64999</v>
      </c>
      <c r="C64" s="71" t="s">
        <v>439</v>
      </c>
      <c r="D64" s="101" t="s">
        <v>696</v>
      </c>
    </row>
    <row r="65" spans="1:4" x14ac:dyDescent="0.2">
      <c r="A65" s="95">
        <v>65000</v>
      </c>
      <c r="B65" s="95">
        <v>65999</v>
      </c>
      <c r="C65" s="71" t="s">
        <v>212</v>
      </c>
      <c r="D65" s="101" t="s">
        <v>697</v>
      </c>
    </row>
    <row r="66" spans="1:4" x14ac:dyDescent="0.2">
      <c r="A66" s="95">
        <v>66000</v>
      </c>
      <c r="B66" s="95">
        <v>66899</v>
      </c>
      <c r="C66" s="71" t="s">
        <v>440</v>
      </c>
      <c r="D66" s="101" t="s">
        <v>764</v>
      </c>
    </row>
    <row r="67" spans="1:4" x14ac:dyDescent="0.2">
      <c r="A67" s="95">
        <v>66900</v>
      </c>
      <c r="B67" s="95">
        <v>66999</v>
      </c>
      <c r="C67" s="71" t="s">
        <v>765</v>
      </c>
      <c r="D67" s="101" t="s">
        <v>763</v>
      </c>
    </row>
    <row r="68" spans="1:4" x14ac:dyDescent="0.2">
      <c r="A68" s="95">
        <v>67000</v>
      </c>
      <c r="B68" s="95">
        <v>68999</v>
      </c>
      <c r="C68" s="71" t="s">
        <v>441</v>
      </c>
      <c r="D68" s="101" t="s">
        <v>698</v>
      </c>
    </row>
    <row r="69" spans="1:4" x14ac:dyDescent="0.2">
      <c r="A69" s="95">
        <v>69000</v>
      </c>
      <c r="B69" s="95">
        <v>69099</v>
      </c>
      <c r="C69" s="71" t="s">
        <v>442</v>
      </c>
      <c r="D69" s="101" t="s">
        <v>699</v>
      </c>
    </row>
    <row r="70" spans="1:4" x14ac:dyDescent="0.2">
      <c r="A70" s="95">
        <v>69100</v>
      </c>
      <c r="B70" s="95">
        <v>69199</v>
      </c>
      <c r="C70" s="71" t="s">
        <v>479</v>
      </c>
      <c r="D70" s="101" t="s">
        <v>700</v>
      </c>
    </row>
    <row r="71" spans="1:4" x14ac:dyDescent="0.2">
      <c r="A71" s="95">
        <v>69200</v>
      </c>
      <c r="B71" s="95">
        <v>69299</v>
      </c>
      <c r="C71" s="71" t="s">
        <v>443</v>
      </c>
      <c r="D71" s="101" t="s">
        <v>701</v>
      </c>
    </row>
    <row r="72" spans="1:4" x14ac:dyDescent="0.2">
      <c r="A72" s="95">
        <v>69300</v>
      </c>
      <c r="B72" s="95">
        <v>69399</v>
      </c>
      <c r="C72" s="71" t="s">
        <v>211</v>
      </c>
      <c r="D72" s="101" t="s">
        <v>702</v>
      </c>
    </row>
    <row r="73" spans="1:4" x14ac:dyDescent="0.2">
      <c r="A73" s="95">
        <v>69400</v>
      </c>
      <c r="B73" s="95">
        <v>69499</v>
      </c>
      <c r="C73" s="71" t="s">
        <v>215</v>
      </c>
      <c r="D73" s="101" t="s">
        <v>703</v>
      </c>
    </row>
    <row r="74" spans="1:4" x14ac:dyDescent="0.2">
      <c r="A74" s="95">
        <v>69500</v>
      </c>
      <c r="B74" s="95">
        <v>69999</v>
      </c>
      <c r="C74" s="72" t="s">
        <v>444</v>
      </c>
      <c r="D74" s="101" t="s">
        <v>704</v>
      </c>
    </row>
    <row r="75" spans="1:4" x14ac:dyDescent="0.2">
      <c r="A75" s="95">
        <v>70000</v>
      </c>
      <c r="B75" s="95">
        <v>70799</v>
      </c>
      <c r="C75" s="71" t="s">
        <v>445</v>
      </c>
      <c r="D75" s="101" t="s">
        <v>705</v>
      </c>
    </row>
    <row r="76" spans="1:4" x14ac:dyDescent="0.2">
      <c r="A76" s="95">
        <v>70800</v>
      </c>
      <c r="B76" s="95">
        <v>70849</v>
      </c>
      <c r="C76" s="71" t="s">
        <v>366</v>
      </c>
      <c r="D76" s="101" t="s">
        <v>706</v>
      </c>
    </row>
    <row r="77" spans="1:4" x14ac:dyDescent="0.2">
      <c r="A77" s="95">
        <v>70850</v>
      </c>
      <c r="B77" s="95">
        <v>70899</v>
      </c>
      <c r="C77" s="71" t="s">
        <v>367</v>
      </c>
      <c r="D77" s="101" t="s">
        <v>707</v>
      </c>
    </row>
    <row r="78" spans="1:4" x14ac:dyDescent="0.2">
      <c r="A78" s="95">
        <v>70900</v>
      </c>
      <c r="B78" s="95">
        <v>70949</v>
      </c>
      <c r="C78" s="71" t="s">
        <v>480</v>
      </c>
      <c r="D78" s="101" t="s">
        <v>708</v>
      </c>
    </row>
    <row r="79" spans="1:4" x14ac:dyDescent="0.2">
      <c r="A79" s="95">
        <v>70950</v>
      </c>
      <c r="B79" s="95">
        <v>70999</v>
      </c>
      <c r="C79" s="71" t="s">
        <v>481</v>
      </c>
      <c r="D79" s="101" t="s">
        <v>709</v>
      </c>
    </row>
    <row r="80" spans="1:4" x14ac:dyDescent="0.2">
      <c r="A80" s="95">
        <v>71000</v>
      </c>
      <c r="B80" s="95">
        <v>71099</v>
      </c>
      <c r="C80" s="71" t="s">
        <v>95</v>
      </c>
      <c r="D80" s="101" t="s">
        <v>710</v>
      </c>
    </row>
    <row r="81" spans="1:4" x14ac:dyDescent="0.2">
      <c r="A81" s="95">
        <v>71100</v>
      </c>
      <c r="B81" s="95">
        <v>71199</v>
      </c>
      <c r="C81" s="71" t="s">
        <v>96</v>
      </c>
      <c r="D81" s="101" t="s">
        <v>711</v>
      </c>
    </row>
    <row r="82" spans="1:4" x14ac:dyDescent="0.2">
      <c r="A82" s="95">
        <v>71200</v>
      </c>
      <c r="B82" s="95">
        <v>72399</v>
      </c>
      <c r="C82" s="71" t="s">
        <v>446</v>
      </c>
      <c r="D82" s="101" t="s">
        <v>712</v>
      </c>
    </row>
    <row r="83" spans="1:4" x14ac:dyDescent="0.2">
      <c r="A83" s="95">
        <v>72400</v>
      </c>
      <c r="B83" s="95">
        <v>72799</v>
      </c>
      <c r="C83" s="71" t="s">
        <v>447</v>
      </c>
      <c r="D83" s="101" t="s">
        <v>713</v>
      </c>
    </row>
    <row r="84" spans="1:4" x14ac:dyDescent="0.2">
      <c r="A84" s="95">
        <v>72800</v>
      </c>
      <c r="B84" s="95">
        <v>72899</v>
      </c>
      <c r="C84" s="71" t="s">
        <v>97</v>
      </c>
      <c r="D84" s="101" t="s">
        <v>714</v>
      </c>
    </row>
    <row r="85" spans="1:4" x14ac:dyDescent="0.2">
      <c r="A85" s="95">
        <v>72900</v>
      </c>
      <c r="B85" s="95">
        <v>72999</v>
      </c>
      <c r="C85" s="71" t="s">
        <v>104</v>
      </c>
      <c r="D85" s="101" t="s">
        <v>715</v>
      </c>
    </row>
    <row r="86" spans="1:4" x14ac:dyDescent="0.2">
      <c r="A86" s="95">
        <v>73000</v>
      </c>
      <c r="B86" s="95">
        <v>73599</v>
      </c>
      <c r="C86" s="71" t="s">
        <v>574</v>
      </c>
      <c r="D86" s="101" t="s">
        <v>716</v>
      </c>
    </row>
    <row r="87" spans="1:4" x14ac:dyDescent="0.2">
      <c r="A87" s="95">
        <v>73600</v>
      </c>
      <c r="B87" s="95">
        <v>74199</v>
      </c>
      <c r="C87" s="71" t="s">
        <v>582</v>
      </c>
      <c r="D87" s="101" t="s">
        <v>717</v>
      </c>
    </row>
    <row r="88" spans="1:4" x14ac:dyDescent="0.2">
      <c r="A88" s="95">
        <v>74200</v>
      </c>
      <c r="B88" s="95">
        <v>74499</v>
      </c>
      <c r="C88" s="71" t="s">
        <v>583</v>
      </c>
      <c r="D88" s="101" t="s">
        <v>718</v>
      </c>
    </row>
    <row r="89" spans="1:4" x14ac:dyDescent="0.2">
      <c r="A89" s="95">
        <v>74500</v>
      </c>
      <c r="B89" s="95">
        <v>75499</v>
      </c>
      <c r="C89" s="71" t="s">
        <v>584</v>
      </c>
      <c r="D89" s="101" t="s">
        <v>719</v>
      </c>
    </row>
    <row r="90" spans="1:4" x14ac:dyDescent="0.2">
      <c r="A90" s="95">
        <v>75500</v>
      </c>
      <c r="B90" s="95">
        <v>75599</v>
      </c>
      <c r="C90" s="71" t="s">
        <v>111</v>
      </c>
      <c r="D90" s="101" t="s">
        <v>720</v>
      </c>
    </row>
    <row r="91" spans="1:4" x14ac:dyDescent="0.2">
      <c r="A91" s="95">
        <v>75600</v>
      </c>
      <c r="B91" s="95">
        <v>75999</v>
      </c>
      <c r="C91" s="71" t="s">
        <v>448</v>
      </c>
      <c r="D91" s="101" t="s">
        <v>721</v>
      </c>
    </row>
    <row r="92" spans="1:4" x14ac:dyDescent="0.2">
      <c r="A92" s="100">
        <v>76000</v>
      </c>
      <c r="B92" s="71">
        <v>76299</v>
      </c>
      <c r="C92" s="101" t="s">
        <v>624</v>
      </c>
      <c r="D92" s="101" t="s">
        <v>722</v>
      </c>
    </row>
    <row r="93" spans="1:4" x14ac:dyDescent="0.2">
      <c r="A93" s="100">
        <v>76300</v>
      </c>
      <c r="B93" s="71">
        <v>79799</v>
      </c>
      <c r="C93" s="101" t="s">
        <v>625</v>
      </c>
      <c r="D93" s="101" t="s">
        <v>723</v>
      </c>
    </row>
    <row r="94" spans="1:4" x14ac:dyDescent="0.2">
      <c r="A94" s="100">
        <v>79800</v>
      </c>
      <c r="B94" s="71">
        <v>79899</v>
      </c>
      <c r="C94" s="101" t="s">
        <v>626</v>
      </c>
      <c r="D94" s="101" t="s">
        <v>724</v>
      </c>
    </row>
    <row r="95" spans="1:4" x14ac:dyDescent="0.2">
      <c r="A95" s="95">
        <v>80000</v>
      </c>
      <c r="B95" s="95">
        <v>80000</v>
      </c>
      <c r="C95" s="71" t="s">
        <v>762</v>
      </c>
      <c r="D95" s="112" t="s">
        <v>725</v>
      </c>
    </row>
    <row r="96" spans="1:4" x14ac:dyDescent="0.2">
      <c r="A96" s="100">
        <v>80100</v>
      </c>
      <c r="B96" s="71">
        <v>80999</v>
      </c>
      <c r="C96" s="71" t="s">
        <v>627</v>
      </c>
      <c r="D96" s="112" t="s">
        <v>726</v>
      </c>
    </row>
    <row r="97" spans="1:4" x14ac:dyDescent="0.2">
      <c r="A97" s="100">
        <v>81000</v>
      </c>
      <c r="B97" s="71">
        <v>81999</v>
      </c>
      <c r="C97" s="71" t="s">
        <v>628</v>
      </c>
      <c r="D97" s="112" t="s">
        <v>727</v>
      </c>
    </row>
    <row r="98" spans="1:4" x14ac:dyDescent="0.2">
      <c r="A98" s="100">
        <v>82000</v>
      </c>
      <c r="B98" s="71">
        <v>82999</v>
      </c>
      <c r="C98" s="71" t="s">
        <v>629</v>
      </c>
      <c r="D98" s="112" t="s">
        <v>728</v>
      </c>
    </row>
    <row r="99" spans="1:4" x14ac:dyDescent="0.2">
      <c r="A99" s="100">
        <v>83000</v>
      </c>
      <c r="B99" s="71">
        <v>83999</v>
      </c>
      <c r="C99" s="71" t="s">
        <v>630</v>
      </c>
      <c r="D99" s="112" t="s">
        <v>729</v>
      </c>
    </row>
    <row r="100" spans="1:4" x14ac:dyDescent="0.2">
      <c r="A100" s="100">
        <v>84000</v>
      </c>
      <c r="B100" s="71">
        <v>84999</v>
      </c>
      <c r="C100" s="71" t="s">
        <v>631</v>
      </c>
      <c r="D100" s="112" t="s">
        <v>730</v>
      </c>
    </row>
    <row r="101" spans="1:4" x14ac:dyDescent="0.2">
      <c r="A101" s="100">
        <v>85000</v>
      </c>
      <c r="B101" s="71">
        <v>85999</v>
      </c>
      <c r="C101" s="71" t="s">
        <v>632</v>
      </c>
      <c r="D101" s="112" t="s">
        <v>731</v>
      </c>
    </row>
    <row r="102" spans="1:4" x14ac:dyDescent="0.2">
      <c r="A102" s="100">
        <v>86000</v>
      </c>
      <c r="B102" s="71">
        <v>86999</v>
      </c>
      <c r="C102" s="71" t="s">
        <v>633</v>
      </c>
      <c r="D102" s="112" t="s">
        <v>732</v>
      </c>
    </row>
    <row r="103" spans="1:4" x14ac:dyDescent="0.2">
      <c r="A103" s="100">
        <v>87000</v>
      </c>
      <c r="B103" s="71">
        <v>87999</v>
      </c>
      <c r="C103" s="71" t="s">
        <v>634</v>
      </c>
      <c r="D103" s="112" t="s">
        <v>733</v>
      </c>
    </row>
    <row r="104" spans="1:4" x14ac:dyDescent="0.2">
      <c r="A104" s="100">
        <v>88000</v>
      </c>
      <c r="B104" s="71">
        <v>88999</v>
      </c>
      <c r="C104" s="71" t="s">
        <v>635</v>
      </c>
      <c r="D104" s="112" t="s">
        <v>734</v>
      </c>
    </row>
    <row r="105" spans="1:4" x14ac:dyDescent="0.2">
      <c r="A105" s="100">
        <v>89000</v>
      </c>
      <c r="B105" s="71">
        <v>89999</v>
      </c>
      <c r="C105" s="71" t="s">
        <v>636</v>
      </c>
      <c r="D105" s="112" t="s">
        <v>735</v>
      </c>
    </row>
    <row r="106" spans="1:4" x14ac:dyDescent="0.2">
      <c r="A106" s="95">
        <v>91000</v>
      </c>
      <c r="B106" s="95">
        <v>92000</v>
      </c>
      <c r="C106" s="71" t="s">
        <v>449</v>
      </c>
      <c r="D106" s="101" t="s">
        <v>736</v>
      </c>
    </row>
    <row r="107" spans="1:4" x14ac:dyDescent="0.2">
      <c r="A107" s="95">
        <v>92001</v>
      </c>
      <c r="B107" s="95">
        <v>93999</v>
      </c>
      <c r="C107" s="71" t="s">
        <v>450</v>
      </c>
      <c r="D107" s="101" t="s">
        <v>737</v>
      </c>
    </row>
    <row r="108" spans="1:4" x14ac:dyDescent="0.2">
      <c r="A108" s="95">
        <v>94000</v>
      </c>
      <c r="B108" s="95">
        <v>96800</v>
      </c>
      <c r="C108" s="71" t="s">
        <v>451</v>
      </c>
      <c r="D108" s="101" t="s">
        <v>738</v>
      </c>
    </row>
    <row r="109" spans="1:4" x14ac:dyDescent="0.2">
      <c r="A109" s="95">
        <v>96801</v>
      </c>
      <c r="B109" s="95">
        <v>96999</v>
      </c>
      <c r="C109" s="71" t="s">
        <v>452</v>
      </c>
      <c r="D109" s="101" t="s">
        <v>739</v>
      </c>
    </row>
    <row r="110" spans="1:4" x14ac:dyDescent="0.2">
      <c r="A110" s="95">
        <v>97000</v>
      </c>
      <c r="B110" s="95">
        <v>97199</v>
      </c>
      <c r="C110" s="71" t="s">
        <v>453</v>
      </c>
      <c r="D110" s="101" t="s">
        <v>740</v>
      </c>
    </row>
    <row r="111" spans="1:4" x14ac:dyDescent="0.2">
      <c r="A111" s="95">
        <v>97200</v>
      </c>
      <c r="B111" s="95">
        <v>97499</v>
      </c>
      <c r="C111" s="71" t="s">
        <v>454</v>
      </c>
      <c r="D111" s="101" t="s">
        <v>741</v>
      </c>
    </row>
    <row r="112" spans="1:4" x14ac:dyDescent="0.2">
      <c r="A112" s="95">
        <v>97500</v>
      </c>
      <c r="B112" s="95">
        <v>97599</v>
      </c>
      <c r="C112" s="71" t="s">
        <v>455</v>
      </c>
      <c r="D112" s="101" t="s">
        <v>742</v>
      </c>
    </row>
    <row r="113" spans="1:4" x14ac:dyDescent="0.2">
      <c r="A113" s="95">
        <v>97600</v>
      </c>
      <c r="B113" s="95">
        <v>97699</v>
      </c>
      <c r="C113" s="71" t="s">
        <v>456</v>
      </c>
      <c r="D113" s="101" t="s">
        <v>743</v>
      </c>
    </row>
    <row r="114" spans="1:4" x14ac:dyDescent="0.2">
      <c r="A114" s="95">
        <v>97700</v>
      </c>
      <c r="B114" s="95">
        <v>97724</v>
      </c>
      <c r="C114" s="72" t="s">
        <v>565</v>
      </c>
      <c r="D114" s="101" t="s">
        <v>744</v>
      </c>
    </row>
    <row r="115" spans="1:4" x14ac:dyDescent="0.2">
      <c r="A115" s="95">
        <v>97725</v>
      </c>
      <c r="B115" s="95">
        <v>97749</v>
      </c>
      <c r="C115" s="72" t="s">
        <v>566</v>
      </c>
      <c r="D115" s="101" t="s">
        <v>745</v>
      </c>
    </row>
    <row r="116" spans="1:4" x14ac:dyDescent="0.2">
      <c r="A116" s="95">
        <v>97750</v>
      </c>
      <c r="B116" s="95">
        <v>97774</v>
      </c>
      <c r="C116" s="72" t="s">
        <v>567</v>
      </c>
      <c r="D116" s="101" t="s">
        <v>746</v>
      </c>
    </row>
    <row r="117" spans="1:4" x14ac:dyDescent="0.2">
      <c r="A117" s="95">
        <v>97775</v>
      </c>
      <c r="B117" s="95">
        <v>97799</v>
      </c>
      <c r="C117" s="72" t="s">
        <v>568</v>
      </c>
      <c r="D117" s="101" t="s">
        <v>747</v>
      </c>
    </row>
    <row r="118" spans="1:4" x14ac:dyDescent="0.2">
      <c r="A118" s="95">
        <v>97800</v>
      </c>
      <c r="B118" s="95">
        <v>97899</v>
      </c>
      <c r="C118" s="71" t="s">
        <v>457</v>
      </c>
      <c r="D118" s="101" t="s">
        <v>748</v>
      </c>
    </row>
    <row r="119" spans="1:4" x14ac:dyDescent="0.2">
      <c r="A119" s="95">
        <v>97900</v>
      </c>
      <c r="B119" s="95">
        <v>97999</v>
      </c>
      <c r="C119" s="71" t="s">
        <v>458</v>
      </c>
      <c r="D119" s="101" t="s">
        <v>749</v>
      </c>
    </row>
    <row r="120" spans="1:4" x14ac:dyDescent="0.2">
      <c r="A120" s="95">
        <v>98000</v>
      </c>
      <c r="B120" s="95">
        <v>98099</v>
      </c>
      <c r="C120" s="71" t="s">
        <v>482</v>
      </c>
      <c r="D120" s="101" t="s">
        <v>750</v>
      </c>
    </row>
    <row r="121" spans="1:4" x14ac:dyDescent="0.2">
      <c r="A121" s="95">
        <v>98100</v>
      </c>
      <c r="B121" s="95">
        <v>98149</v>
      </c>
      <c r="C121" s="71" t="s">
        <v>483</v>
      </c>
      <c r="D121" s="101" t="s">
        <v>751</v>
      </c>
    </row>
    <row r="122" spans="1:4" x14ac:dyDescent="0.2">
      <c r="A122" s="95">
        <v>98150</v>
      </c>
      <c r="B122" s="95">
        <v>98199</v>
      </c>
      <c r="C122" s="71" t="s">
        <v>529</v>
      </c>
      <c r="D122" s="101" t="s">
        <v>752</v>
      </c>
    </row>
    <row r="123" spans="1:4" x14ac:dyDescent="0.2">
      <c r="A123" s="95">
        <v>98200</v>
      </c>
      <c r="B123" s="95">
        <v>98499</v>
      </c>
      <c r="C123" s="71" t="s">
        <v>459</v>
      </c>
      <c r="D123" s="101" t="s">
        <v>753</v>
      </c>
    </row>
    <row r="124" spans="1:4" x14ac:dyDescent="0.2">
      <c r="A124" s="95">
        <v>98500</v>
      </c>
      <c r="B124" s="95">
        <v>98899</v>
      </c>
      <c r="C124" s="71" t="s">
        <v>460</v>
      </c>
      <c r="D124" s="101" t="s">
        <v>754</v>
      </c>
    </row>
    <row r="125" spans="1:4" x14ac:dyDescent="0.2">
      <c r="A125" s="95">
        <v>98900</v>
      </c>
      <c r="B125" s="95">
        <v>99649</v>
      </c>
      <c r="C125" s="71" t="s">
        <v>461</v>
      </c>
      <c r="D125" s="101" t="s">
        <v>755</v>
      </c>
    </row>
    <row r="126" spans="1:4" x14ac:dyDescent="0.2">
      <c r="A126" s="95">
        <v>99650</v>
      </c>
      <c r="B126" s="95">
        <v>99674</v>
      </c>
      <c r="C126" s="71" t="s">
        <v>462</v>
      </c>
      <c r="D126" s="101" t="s">
        <v>756</v>
      </c>
    </row>
    <row r="127" spans="1:4" x14ac:dyDescent="0.2">
      <c r="A127" s="95">
        <v>99675</v>
      </c>
      <c r="B127" s="95">
        <v>99689</v>
      </c>
      <c r="C127" s="71" t="s">
        <v>463</v>
      </c>
      <c r="D127" s="101" t="s">
        <v>757</v>
      </c>
    </row>
    <row r="128" spans="1:4" x14ac:dyDescent="0.2">
      <c r="A128" s="95">
        <v>99690</v>
      </c>
      <c r="B128" s="95">
        <v>99699</v>
      </c>
      <c r="C128" s="71" t="s">
        <v>464</v>
      </c>
      <c r="D128" s="101" t="s">
        <v>758</v>
      </c>
    </row>
    <row r="129" spans="1:4" x14ac:dyDescent="0.2">
      <c r="A129" s="95">
        <v>99700</v>
      </c>
      <c r="B129" s="95">
        <v>99998</v>
      </c>
      <c r="C129" s="71" t="s">
        <v>210</v>
      </c>
      <c r="D129" s="118" t="s">
        <v>759</v>
      </c>
    </row>
    <row r="130" spans="1:4" x14ac:dyDescent="0.2">
      <c r="A130" s="95">
        <v>99999</v>
      </c>
      <c r="B130" s="95">
        <v>99999</v>
      </c>
      <c r="C130" s="71" t="s">
        <v>465</v>
      </c>
      <c r="D130" s="101" t="s">
        <v>760</v>
      </c>
    </row>
    <row r="131" spans="1:4" x14ac:dyDescent="0.2">
      <c r="A131" s="78"/>
      <c r="B131" s="78"/>
      <c r="C131" s="78"/>
    </row>
  </sheetData>
  <sortState ref="D4:D338">
    <sortCondition ref="D4:D338"/>
  </sortState>
  <mergeCells count="3">
    <mergeCell ref="A1:B1"/>
    <mergeCell ref="A2:B2"/>
    <mergeCell ref="A3:B3"/>
  </mergeCells>
  <pageMargins left="0.27" right="0.3" top="0.25" bottom="0.25" header="0.3" footer="0.3"/>
  <pageSetup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zoomScale="67" zoomScaleNormal="67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:B2"/>
    </sheetView>
  </sheetViews>
  <sheetFormatPr defaultRowHeight="12.75" x14ac:dyDescent="0.2"/>
  <cols>
    <col min="1" max="1" width="51" customWidth="1"/>
    <col min="2" max="2" width="45.7109375" customWidth="1"/>
    <col min="3" max="4" width="12.7109375" customWidth="1"/>
    <col min="5" max="5" width="45.7109375" customWidth="1"/>
    <col min="6" max="7" width="12.7109375" customWidth="1"/>
    <col min="8" max="8" width="45.7109375" customWidth="1"/>
    <col min="9" max="10" width="12.7109375" customWidth="1"/>
    <col min="11" max="11" width="45.7109375" customWidth="1"/>
    <col min="12" max="13" width="12.7109375" customWidth="1"/>
  </cols>
  <sheetData>
    <row r="1" spans="1:13" x14ac:dyDescent="0.2">
      <c r="A1" s="159" t="s">
        <v>777</v>
      </c>
      <c r="B1" s="160"/>
      <c r="C1" s="45"/>
      <c r="D1" s="47"/>
      <c r="E1" s="47"/>
      <c r="F1" s="47"/>
      <c r="G1" s="47"/>
      <c r="H1" s="47"/>
      <c r="I1" s="47"/>
      <c r="J1" s="46"/>
      <c r="K1" s="47"/>
      <c r="L1" s="47"/>
      <c r="M1" s="46"/>
    </row>
    <row r="2" spans="1:13" x14ac:dyDescent="0.2">
      <c r="A2" s="154" t="s">
        <v>519</v>
      </c>
      <c r="B2" s="155"/>
      <c r="C2" s="64"/>
      <c r="D2" s="28"/>
      <c r="E2" s="28"/>
      <c r="F2" s="28"/>
      <c r="G2" s="28"/>
      <c r="H2" s="28"/>
      <c r="I2" s="28"/>
      <c r="J2" s="25"/>
      <c r="K2" s="28"/>
      <c r="L2" s="28"/>
      <c r="M2" s="25"/>
    </row>
    <row r="3" spans="1:13" ht="13.5" thickBot="1" x14ac:dyDescent="0.25">
      <c r="A3" s="163">
        <f>'COA - All'!A3:B3</f>
        <v>43292</v>
      </c>
      <c r="B3" s="164"/>
      <c r="C3" s="80"/>
      <c r="D3" s="32"/>
      <c r="E3" s="32"/>
      <c r="F3" s="32"/>
      <c r="G3" s="32"/>
      <c r="H3" s="32"/>
      <c r="I3" s="32"/>
      <c r="J3" s="81"/>
      <c r="K3" s="32"/>
      <c r="L3" s="32"/>
      <c r="M3" s="81"/>
    </row>
    <row r="4" spans="1:13" ht="13.5" thickBot="1" x14ac:dyDescent="0.25">
      <c r="A4" s="167" t="s">
        <v>472</v>
      </c>
      <c r="B4" s="168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70"/>
    </row>
    <row r="5" spans="1:13" ht="13.5" thickBot="1" x14ac:dyDescent="0.25">
      <c r="A5" s="65"/>
      <c r="B5" s="175" t="s">
        <v>466</v>
      </c>
      <c r="C5" s="176"/>
      <c r="D5" s="177"/>
      <c r="E5" s="178" t="s">
        <v>33</v>
      </c>
      <c r="F5" s="169"/>
      <c r="G5" s="170"/>
      <c r="H5" s="178" t="s">
        <v>416</v>
      </c>
      <c r="I5" s="169"/>
      <c r="J5" s="170"/>
      <c r="K5" s="178" t="s">
        <v>417</v>
      </c>
      <c r="L5" s="169"/>
      <c r="M5" s="170"/>
    </row>
    <row r="6" spans="1:13" x14ac:dyDescent="0.2">
      <c r="A6" s="66" t="s">
        <v>468</v>
      </c>
      <c r="B6" s="55" t="s">
        <v>470</v>
      </c>
      <c r="C6" s="54" t="s">
        <v>402</v>
      </c>
      <c r="D6" s="56" t="s">
        <v>403</v>
      </c>
      <c r="E6" s="55" t="s">
        <v>470</v>
      </c>
      <c r="F6" s="54" t="s">
        <v>402</v>
      </c>
      <c r="G6" s="56" t="s">
        <v>403</v>
      </c>
      <c r="H6" s="55" t="s">
        <v>470</v>
      </c>
      <c r="I6" s="54" t="s">
        <v>402</v>
      </c>
      <c r="J6" s="56" t="s">
        <v>403</v>
      </c>
      <c r="K6" s="55" t="s">
        <v>470</v>
      </c>
      <c r="L6" s="54" t="s">
        <v>402</v>
      </c>
      <c r="M6" s="56" t="s">
        <v>403</v>
      </c>
    </row>
    <row r="7" spans="1:13" x14ac:dyDescent="0.2">
      <c r="A7" s="49"/>
      <c r="B7" s="48" t="s">
        <v>4</v>
      </c>
      <c r="C7" s="21">
        <v>15000</v>
      </c>
      <c r="D7" s="40">
        <v>15999</v>
      </c>
      <c r="E7" s="48" t="s">
        <v>407</v>
      </c>
      <c r="F7" s="21">
        <v>19000</v>
      </c>
      <c r="G7" s="40">
        <v>19999</v>
      </c>
      <c r="H7" s="42" t="s">
        <v>471</v>
      </c>
      <c r="I7" s="43" t="s">
        <v>471</v>
      </c>
      <c r="J7" s="44" t="s">
        <v>471</v>
      </c>
      <c r="K7" s="42" t="s">
        <v>471</v>
      </c>
      <c r="L7" s="43" t="s">
        <v>471</v>
      </c>
      <c r="M7" s="44" t="s">
        <v>471</v>
      </c>
    </row>
    <row r="8" spans="1:13" x14ac:dyDescent="0.2">
      <c r="A8" s="67"/>
      <c r="B8" s="48" t="s">
        <v>508</v>
      </c>
      <c r="C8" s="21">
        <v>16000</v>
      </c>
      <c r="D8" s="40">
        <v>16999</v>
      </c>
      <c r="E8" s="49"/>
      <c r="F8" s="28"/>
      <c r="G8" s="50"/>
      <c r="H8" s="42"/>
      <c r="I8" s="43"/>
      <c r="J8" s="44"/>
      <c r="K8" s="42"/>
      <c r="L8" s="43"/>
      <c r="M8" s="44"/>
    </row>
    <row r="9" spans="1:13" ht="13.5" thickBot="1" x14ac:dyDescent="0.25">
      <c r="A9" s="67"/>
      <c r="B9" s="37" t="s">
        <v>509</v>
      </c>
      <c r="C9" s="38">
        <v>17000</v>
      </c>
      <c r="D9" s="39">
        <v>17499</v>
      </c>
      <c r="E9" s="49"/>
      <c r="F9" s="28"/>
      <c r="G9" s="50"/>
      <c r="H9" s="51"/>
      <c r="I9" s="52"/>
      <c r="J9" s="53"/>
      <c r="K9" s="51"/>
      <c r="L9" s="52"/>
      <c r="M9" s="53"/>
    </row>
    <row r="10" spans="1:13" x14ac:dyDescent="0.2">
      <c r="A10" s="66" t="s">
        <v>469</v>
      </c>
      <c r="B10" s="55" t="s">
        <v>470</v>
      </c>
      <c r="C10" s="54" t="s">
        <v>402</v>
      </c>
      <c r="D10" s="54" t="s">
        <v>403</v>
      </c>
      <c r="E10" s="55" t="s">
        <v>470</v>
      </c>
      <c r="F10" s="54" t="s">
        <v>402</v>
      </c>
      <c r="G10" s="56" t="s">
        <v>403</v>
      </c>
      <c r="H10" s="55" t="s">
        <v>470</v>
      </c>
      <c r="I10" s="54" t="s">
        <v>402</v>
      </c>
      <c r="J10" s="56" t="s">
        <v>403</v>
      </c>
      <c r="K10" s="55" t="s">
        <v>470</v>
      </c>
      <c r="L10" s="54" t="s">
        <v>402</v>
      </c>
      <c r="M10" s="56" t="s">
        <v>403</v>
      </c>
    </row>
    <row r="11" spans="1:13" x14ac:dyDescent="0.2">
      <c r="A11" s="67"/>
      <c r="B11" s="21" t="s">
        <v>418</v>
      </c>
      <c r="C11" s="21">
        <v>35000</v>
      </c>
      <c r="D11" s="21">
        <v>35199</v>
      </c>
      <c r="E11" s="48" t="s">
        <v>33</v>
      </c>
      <c r="F11" s="21">
        <v>35700</v>
      </c>
      <c r="G11" s="40">
        <v>35999</v>
      </c>
      <c r="H11" s="48" t="s">
        <v>416</v>
      </c>
      <c r="I11" s="21">
        <v>30000</v>
      </c>
      <c r="J11" s="40">
        <v>33899</v>
      </c>
      <c r="K11" s="93" t="s">
        <v>417</v>
      </c>
      <c r="L11" s="21">
        <v>34000</v>
      </c>
      <c r="M11" s="40">
        <v>34999</v>
      </c>
    </row>
    <row r="12" spans="1:13" x14ac:dyDescent="0.2">
      <c r="A12" s="67"/>
      <c r="B12" s="21" t="s">
        <v>419</v>
      </c>
      <c r="C12" s="21">
        <v>35200</v>
      </c>
      <c r="D12" s="21">
        <v>35399</v>
      </c>
      <c r="E12" s="49"/>
      <c r="F12" s="28"/>
      <c r="G12" s="50"/>
      <c r="H12" s="49"/>
      <c r="I12" s="28"/>
      <c r="J12" s="50"/>
      <c r="K12" s="49"/>
      <c r="L12" s="28"/>
      <c r="M12" s="50"/>
    </row>
    <row r="13" spans="1:13" ht="13.5" thickBot="1" x14ac:dyDescent="0.25">
      <c r="A13" s="68"/>
      <c r="B13" s="37"/>
      <c r="C13" s="38"/>
      <c r="D13" s="38"/>
      <c r="E13" s="51"/>
      <c r="F13" s="52"/>
      <c r="G13" s="53"/>
      <c r="H13" s="51"/>
      <c r="I13" s="52"/>
      <c r="J13" s="53"/>
      <c r="K13" s="51"/>
      <c r="L13" s="52"/>
      <c r="M13" s="53"/>
    </row>
    <row r="14" spans="1:13" ht="13.5" thickBot="1" x14ac:dyDescent="0.25">
      <c r="A14" s="24"/>
      <c r="B14" s="24"/>
      <c r="C14" s="24"/>
      <c r="D14" s="24"/>
      <c r="E14" s="24"/>
      <c r="F14" s="28"/>
      <c r="G14" s="28"/>
      <c r="H14" s="28"/>
      <c r="I14" s="28"/>
      <c r="J14" s="24"/>
      <c r="K14" s="28"/>
      <c r="L14" s="28"/>
      <c r="M14" s="24"/>
    </row>
    <row r="15" spans="1:13" ht="13.5" thickBot="1" x14ac:dyDescent="0.25">
      <c r="A15" s="167" t="s">
        <v>473</v>
      </c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74"/>
    </row>
    <row r="16" spans="1:13" ht="13.5" thickBot="1" x14ac:dyDescent="0.25">
      <c r="A16" s="171"/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3"/>
    </row>
    <row r="17" spans="1:13" ht="13.5" thickBot="1" x14ac:dyDescent="0.25">
      <c r="A17" s="69"/>
      <c r="B17" s="179" t="s">
        <v>466</v>
      </c>
      <c r="C17" s="180"/>
      <c r="D17" s="181"/>
      <c r="E17" s="167" t="s">
        <v>33</v>
      </c>
      <c r="F17" s="168"/>
      <c r="G17" s="174"/>
      <c r="H17" s="167" t="s">
        <v>416</v>
      </c>
      <c r="I17" s="168"/>
      <c r="J17" s="174"/>
      <c r="K17" s="167" t="s">
        <v>417</v>
      </c>
      <c r="L17" s="168"/>
      <c r="M17" s="174"/>
    </row>
    <row r="18" spans="1:13" x14ac:dyDescent="0.2">
      <c r="A18" s="57" t="s">
        <v>474</v>
      </c>
      <c r="B18" s="55" t="s">
        <v>470</v>
      </c>
      <c r="C18" s="54" t="s">
        <v>402</v>
      </c>
      <c r="D18" s="56" t="s">
        <v>403</v>
      </c>
      <c r="E18" s="54" t="s">
        <v>470</v>
      </c>
      <c r="F18" s="54" t="s">
        <v>402</v>
      </c>
      <c r="G18" s="56" t="s">
        <v>403</v>
      </c>
      <c r="H18" s="55" t="s">
        <v>470</v>
      </c>
      <c r="I18" s="54" t="s">
        <v>402</v>
      </c>
      <c r="J18" s="56" t="s">
        <v>403</v>
      </c>
      <c r="K18" s="55" t="s">
        <v>470</v>
      </c>
      <c r="L18" s="54" t="s">
        <v>402</v>
      </c>
      <c r="M18" s="56" t="s">
        <v>403</v>
      </c>
    </row>
    <row r="19" spans="1:13" x14ac:dyDescent="0.2">
      <c r="A19" s="49"/>
      <c r="B19" s="48" t="s">
        <v>442</v>
      </c>
      <c r="C19" s="21">
        <v>69000</v>
      </c>
      <c r="D19" s="40">
        <v>69099</v>
      </c>
      <c r="E19" s="21" t="s">
        <v>479</v>
      </c>
      <c r="F19" s="21">
        <v>69100</v>
      </c>
      <c r="G19" s="40">
        <v>69199</v>
      </c>
      <c r="H19" s="42" t="s">
        <v>471</v>
      </c>
      <c r="I19" s="43" t="s">
        <v>471</v>
      </c>
      <c r="J19" s="44" t="s">
        <v>471</v>
      </c>
      <c r="K19" s="42" t="s">
        <v>471</v>
      </c>
      <c r="L19" s="43" t="s">
        <v>471</v>
      </c>
      <c r="M19" s="44" t="s">
        <v>471</v>
      </c>
    </row>
    <row r="20" spans="1:13" x14ac:dyDescent="0.2">
      <c r="A20" s="49"/>
      <c r="B20" s="48"/>
      <c r="C20" s="28"/>
      <c r="D20" s="50"/>
      <c r="E20" s="28"/>
      <c r="F20" s="28"/>
      <c r="G20" s="50"/>
      <c r="H20" s="49"/>
      <c r="I20" s="28"/>
      <c r="J20" s="50"/>
      <c r="K20" s="49"/>
      <c r="L20" s="28"/>
      <c r="M20" s="50"/>
    </row>
    <row r="21" spans="1:13" ht="13.5" thickBot="1" x14ac:dyDescent="0.25">
      <c r="A21" s="49"/>
      <c r="B21" s="37"/>
      <c r="C21" s="38"/>
      <c r="D21" s="39"/>
      <c r="E21" s="28"/>
      <c r="F21" s="28"/>
      <c r="G21" s="50"/>
      <c r="H21" s="51"/>
      <c r="I21" s="52"/>
      <c r="J21" s="53"/>
      <c r="K21" s="51"/>
      <c r="L21" s="52"/>
      <c r="M21" s="53"/>
    </row>
    <row r="22" spans="1:13" x14ac:dyDescent="0.2">
      <c r="A22" s="57" t="s">
        <v>475</v>
      </c>
      <c r="B22" s="55" t="s">
        <v>470</v>
      </c>
      <c r="C22" s="54" t="s">
        <v>402</v>
      </c>
      <c r="D22" s="56" t="s">
        <v>403</v>
      </c>
      <c r="E22" s="54" t="s">
        <v>470</v>
      </c>
      <c r="F22" s="54" t="s">
        <v>402</v>
      </c>
      <c r="G22" s="56" t="s">
        <v>403</v>
      </c>
      <c r="H22" s="55" t="s">
        <v>470</v>
      </c>
      <c r="I22" s="54" t="s">
        <v>402</v>
      </c>
      <c r="J22" s="56" t="s">
        <v>403</v>
      </c>
      <c r="K22" s="55" t="s">
        <v>470</v>
      </c>
      <c r="L22" s="54" t="s">
        <v>402</v>
      </c>
      <c r="M22" s="56" t="s">
        <v>403</v>
      </c>
    </row>
    <row r="23" spans="1:13" x14ac:dyDescent="0.2">
      <c r="A23" s="49"/>
      <c r="B23" s="48" t="s">
        <v>366</v>
      </c>
      <c r="C23" s="21">
        <v>70800</v>
      </c>
      <c r="D23" s="40">
        <v>70849</v>
      </c>
      <c r="E23" s="21" t="s">
        <v>480</v>
      </c>
      <c r="F23" s="21">
        <v>70900</v>
      </c>
      <c r="G23" s="40">
        <v>70949</v>
      </c>
      <c r="H23" s="42" t="s">
        <v>471</v>
      </c>
      <c r="I23" s="43" t="s">
        <v>471</v>
      </c>
      <c r="J23" s="44" t="s">
        <v>471</v>
      </c>
      <c r="K23" s="42" t="s">
        <v>471</v>
      </c>
      <c r="L23" s="43" t="s">
        <v>471</v>
      </c>
      <c r="M23" s="44" t="s">
        <v>471</v>
      </c>
    </row>
    <row r="24" spans="1:13" x14ac:dyDescent="0.2">
      <c r="A24" s="49"/>
      <c r="B24" s="48"/>
      <c r="C24" s="28"/>
      <c r="D24" s="50"/>
      <c r="E24" s="28"/>
      <c r="F24" s="28"/>
      <c r="G24" s="50"/>
      <c r="H24" s="49"/>
      <c r="I24" s="28"/>
      <c r="J24" s="50"/>
      <c r="K24" s="49"/>
      <c r="L24" s="28"/>
      <c r="M24" s="50"/>
    </row>
    <row r="25" spans="1:13" ht="13.5" thickBot="1" x14ac:dyDescent="0.25">
      <c r="A25" s="49"/>
      <c r="B25" s="37"/>
      <c r="C25" s="38"/>
      <c r="D25" s="39"/>
      <c r="E25" s="52"/>
      <c r="F25" s="52"/>
      <c r="G25" s="53"/>
      <c r="H25" s="51"/>
      <c r="I25" s="52"/>
      <c r="J25" s="53"/>
      <c r="K25" s="51"/>
      <c r="L25" s="52"/>
      <c r="M25" s="53"/>
    </row>
    <row r="26" spans="1:13" x14ac:dyDescent="0.2">
      <c r="A26" s="57" t="s">
        <v>476</v>
      </c>
      <c r="B26" s="55" t="s">
        <v>470</v>
      </c>
      <c r="C26" s="54" t="s">
        <v>402</v>
      </c>
      <c r="D26" s="56" t="s">
        <v>403</v>
      </c>
      <c r="E26" s="54" t="s">
        <v>470</v>
      </c>
      <c r="F26" s="54" t="s">
        <v>402</v>
      </c>
      <c r="G26" s="56" t="s">
        <v>403</v>
      </c>
      <c r="H26" s="55" t="s">
        <v>470</v>
      </c>
      <c r="I26" s="54" t="s">
        <v>402</v>
      </c>
      <c r="J26" s="56" t="s">
        <v>403</v>
      </c>
      <c r="K26" s="55" t="s">
        <v>470</v>
      </c>
      <c r="L26" s="54" t="s">
        <v>402</v>
      </c>
      <c r="M26" s="56" t="s">
        <v>403</v>
      </c>
    </row>
    <row r="27" spans="1:13" x14ac:dyDescent="0.2">
      <c r="A27" s="49"/>
      <c r="B27" s="48" t="s">
        <v>367</v>
      </c>
      <c r="C27" s="21">
        <v>70850</v>
      </c>
      <c r="D27" s="40">
        <v>70899</v>
      </c>
      <c r="E27" s="21" t="s">
        <v>481</v>
      </c>
      <c r="F27" s="21">
        <v>70950</v>
      </c>
      <c r="G27" s="40">
        <v>70999</v>
      </c>
      <c r="H27" s="42" t="s">
        <v>471</v>
      </c>
      <c r="I27" s="43" t="s">
        <v>471</v>
      </c>
      <c r="J27" s="44" t="s">
        <v>471</v>
      </c>
      <c r="K27" s="42" t="s">
        <v>471</v>
      </c>
      <c r="L27" s="43" t="s">
        <v>471</v>
      </c>
      <c r="M27" s="44" t="s">
        <v>471</v>
      </c>
    </row>
    <row r="28" spans="1:13" x14ac:dyDescent="0.2">
      <c r="A28" s="49"/>
      <c r="B28" s="48"/>
      <c r="C28" s="28"/>
      <c r="D28" s="50"/>
      <c r="E28" s="28"/>
      <c r="F28" s="28"/>
      <c r="G28" s="50"/>
      <c r="H28" s="49"/>
      <c r="I28" s="28"/>
      <c r="J28" s="50"/>
      <c r="K28" s="49"/>
      <c r="L28" s="28"/>
      <c r="M28" s="50"/>
    </row>
    <row r="29" spans="1:13" ht="13.5" thickBot="1" x14ac:dyDescent="0.25">
      <c r="A29" s="49"/>
      <c r="B29" s="37"/>
      <c r="C29" s="38"/>
      <c r="D29" s="39"/>
      <c r="E29" s="52"/>
      <c r="F29" s="52"/>
      <c r="G29" s="53"/>
      <c r="H29" s="51"/>
      <c r="I29" s="52"/>
      <c r="J29" s="53"/>
      <c r="K29" s="51"/>
      <c r="L29" s="52"/>
      <c r="M29" s="53"/>
    </row>
    <row r="30" spans="1:13" x14ac:dyDescent="0.2">
      <c r="A30" s="57" t="s">
        <v>477</v>
      </c>
      <c r="B30" s="55" t="s">
        <v>470</v>
      </c>
      <c r="C30" s="54" t="s">
        <v>402</v>
      </c>
      <c r="D30" s="56" t="s">
        <v>403</v>
      </c>
      <c r="E30" s="54" t="s">
        <v>470</v>
      </c>
      <c r="F30" s="54" t="s">
        <v>402</v>
      </c>
      <c r="G30" s="56" t="s">
        <v>403</v>
      </c>
      <c r="H30" s="55" t="s">
        <v>470</v>
      </c>
      <c r="I30" s="54" t="s">
        <v>402</v>
      </c>
      <c r="J30" s="56" t="s">
        <v>403</v>
      </c>
      <c r="K30" s="55" t="s">
        <v>470</v>
      </c>
      <c r="L30" s="54" t="s">
        <v>402</v>
      </c>
      <c r="M30" s="56" t="s">
        <v>403</v>
      </c>
    </row>
    <row r="31" spans="1:13" x14ac:dyDescent="0.2">
      <c r="A31" s="49"/>
      <c r="B31" s="48" t="s">
        <v>457</v>
      </c>
      <c r="C31" s="21">
        <v>97800</v>
      </c>
      <c r="D31" s="40">
        <v>97899</v>
      </c>
      <c r="E31" s="21" t="s">
        <v>482</v>
      </c>
      <c r="F31" s="21">
        <v>98000</v>
      </c>
      <c r="G31" s="40">
        <v>98099</v>
      </c>
      <c r="H31" s="21" t="s">
        <v>565</v>
      </c>
      <c r="I31" s="41">
        <v>97700</v>
      </c>
      <c r="J31" s="70">
        <v>97724</v>
      </c>
      <c r="K31" s="21" t="s">
        <v>566</v>
      </c>
      <c r="L31" s="41">
        <v>97725</v>
      </c>
      <c r="M31" s="70">
        <v>97749</v>
      </c>
    </row>
    <row r="32" spans="1:13" x14ac:dyDescent="0.2">
      <c r="A32" s="49"/>
      <c r="B32" s="48"/>
      <c r="C32" s="28"/>
      <c r="D32" s="50"/>
      <c r="E32" s="28"/>
      <c r="F32" s="28"/>
      <c r="G32" s="50"/>
      <c r="H32" s="49"/>
      <c r="I32" s="28"/>
      <c r="J32" s="50"/>
      <c r="K32" s="49"/>
      <c r="L32" s="28"/>
      <c r="M32" s="50"/>
    </row>
    <row r="33" spans="1:13" ht="13.5" thickBot="1" x14ac:dyDescent="0.25">
      <c r="A33" s="49"/>
      <c r="B33" s="37"/>
      <c r="C33" s="38"/>
      <c r="D33" s="39"/>
      <c r="E33" s="52"/>
      <c r="F33" s="52"/>
      <c r="G33" s="53"/>
      <c r="H33" s="51"/>
      <c r="I33" s="52"/>
      <c r="J33" s="53"/>
      <c r="K33" s="51"/>
      <c r="L33" s="52"/>
      <c r="M33" s="53"/>
    </row>
    <row r="34" spans="1:13" x14ac:dyDescent="0.2">
      <c r="A34" s="57" t="s">
        <v>478</v>
      </c>
      <c r="B34" s="55" t="s">
        <v>470</v>
      </c>
      <c r="C34" s="54" t="s">
        <v>402</v>
      </c>
      <c r="D34" s="56" t="s">
        <v>403</v>
      </c>
      <c r="E34" s="54" t="s">
        <v>470</v>
      </c>
      <c r="F34" s="54" t="s">
        <v>402</v>
      </c>
      <c r="G34" s="56" t="s">
        <v>403</v>
      </c>
      <c r="H34" s="55" t="s">
        <v>470</v>
      </c>
      <c r="I34" s="54" t="s">
        <v>402</v>
      </c>
      <c r="J34" s="56" t="s">
        <v>403</v>
      </c>
      <c r="K34" s="55" t="s">
        <v>470</v>
      </c>
      <c r="L34" s="54" t="s">
        <v>402</v>
      </c>
      <c r="M34" s="56" t="s">
        <v>403</v>
      </c>
    </row>
    <row r="35" spans="1:13" x14ac:dyDescent="0.2">
      <c r="A35" s="49"/>
      <c r="B35" s="48" t="s">
        <v>458</v>
      </c>
      <c r="C35" s="21">
        <v>97900</v>
      </c>
      <c r="D35" s="40">
        <v>97999</v>
      </c>
      <c r="E35" s="21" t="s">
        <v>483</v>
      </c>
      <c r="F35" s="21">
        <v>98100</v>
      </c>
      <c r="G35" s="40">
        <v>98149</v>
      </c>
      <c r="H35" s="94" t="s">
        <v>567</v>
      </c>
      <c r="I35" s="41">
        <v>97750</v>
      </c>
      <c r="J35" s="70">
        <v>97774</v>
      </c>
      <c r="K35" s="94" t="s">
        <v>568</v>
      </c>
      <c r="L35" s="41">
        <v>97775</v>
      </c>
      <c r="M35" s="70">
        <v>97799</v>
      </c>
    </row>
    <row r="36" spans="1:13" x14ac:dyDescent="0.2">
      <c r="A36" s="49"/>
      <c r="B36" s="48"/>
      <c r="C36" s="28"/>
      <c r="D36" s="50"/>
      <c r="E36" s="28"/>
      <c r="F36" s="28"/>
      <c r="G36" s="50"/>
      <c r="H36" s="49"/>
      <c r="I36" s="28"/>
      <c r="J36" s="50"/>
      <c r="K36" s="49"/>
      <c r="L36" s="28"/>
      <c r="M36" s="50"/>
    </row>
    <row r="37" spans="1:13" x14ac:dyDescent="0.2">
      <c r="A37" s="49"/>
      <c r="B37" s="48"/>
      <c r="C37" s="21"/>
      <c r="D37" s="40"/>
      <c r="E37" s="28"/>
      <c r="F37" s="28"/>
      <c r="G37" s="50"/>
      <c r="H37" s="49"/>
      <c r="I37" s="28"/>
      <c r="J37" s="50"/>
      <c r="K37" s="49"/>
      <c r="L37" s="28"/>
      <c r="M37" s="50"/>
    </row>
    <row r="38" spans="1:13" x14ac:dyDescent="0.2">
      <c r="A38" s="82" t="s">
        <v>520</v>
      </c>
      <c r="B38" s="83"/>
      <c r="C38" s="83"/>
      <c r="D38" s="83"/>
      <c r="E38" s="83"/>
      <c r="F38" s="83"/>
      <c r="G38" s="83"/>
      <c r="H38" s="83"/>
      <c r="I38" s="83"/>
      <c r="J38" s="84"/>
      <c r="K38" s="83"/>
      <c r="L38" s="83"/>
      <c r="M38" s="84"/>
    </row>
    <row r="39" spans="1:13" x14ac:dyDescent="0.2">
      <c r="A39" s="165" t="s">
        <v>484</v>
      </c>
      <c r="B39" s="166"/>
      <c r="C39" s="166"/>
      <c r="D39" s="166"/>
      <c r="E39" s="28"/>
      <c r="F39" s="28"/>
      <c r="G39" s="28"/>
      <c r="H39" s="28"/>
      <c r="I39" s="28"/>
      <c r="J39" s="25"/>
      <c r="K39" s="28"/>
      <c r="L39" s="28"/>
      <c r="M39" s="25"/>
    </row>
    <row r="40" spans="1:13" x14ac:dyDescent="0.2">
      <c r="A40" s="17" t="s">
        <v>4</v>
      </c>
      <c r="B40" s="21">
        <v>15000</v>
      </c>
      <c r="C40" s="21">
        <v>15999</v>
      </c>
      <c r="D40" s="58" t="s">
        <v>485</v>
      </c>
      <c r="E40" s="28"/>
      <c r="F40" s="12"/>
      <c r="G40" s="12"/>
      <c r="H40" s="12"/>
      <c r="I40" s="12"/>
      <c r="J40" s="23"/>
      <c r="K40" s="12"/>
      <c r="L40" s="12"/>
      <c r="M40" s="23"/>
    </row>
    <row r="41" spans="1:13" x14ac:dyDescent="0.2">
      <c r="A41" s="17" t="s">
        <v>405</v>
      </c>
      <c r="B41" s="21">
        <v>16000</v>
      </c>
      <c r="C41" s="21">
        <v>16999</v>
      </c>
      <c r="D41" s="21">
        <f>(B41-C40)-1</f>
        <v>0</v>
      </c>
      <c r="E41" s="28"/>
      <c r="F41" s="12"/>
      <c r="G41" s="12"/>
      <c r="H41" s="12"/>
      <c r="I41" s="12"/>
      <c r="J41" s="23"/>
      <c r="K41" s="12"/>
      <c r="L41" s="12"/>
      <c r="M41" s="23"/>
    </row>
    <row r="42" spans="1:13" x14ac:dyDescent="0.2">
      <c r="A42" s="17" t="s">
        <v>406</v>
      </c>
      <c r="B42" s="21">
        <v>17000</v>
      </c>
      <c r="C42" s="21">
        <v>17499</v>
      </c>
      <c r="D42" s="21">
        <f t="shared" ref="D42:D61" si="0">(B42-C41)-1</f>
        <v>0</v>
      </c>
      <c r="E42" s="12"/>
      <c r="F42" s="12"/>
      <c r="G42" s="12"/>
      <c r="H42" s="12"/>
      <c r="I42" s="12"/>
      <c r="J42" s="23"/>
      <c r="K42" s="12"/>
      <c r="L42" s="12"/>
      <c r="M42" s="23"/>
    </row>
    <row r="43" spans="1:13" x14ac:dyDescent="0.2">
      <c r="A43" s="17" t="s">
        <v>407</v>
      </c>
      <c r="B43" s="21">
        <v>19000</v>
      </c>
      <c r="C43" s="21">
        <v>19999</v>
      </c>
      <c r="D43" s="21">
        <f t="shared" si="0"/>
        <v>1500</v>
      </c>
      <c r="E43" s="12"/>
      <c r="F43" s="12"/>
      <c r="G43" s="12"/>
      <c r="H43" s="12"/>
      <c r="I43" s="12"/>
      <c r="J43" s="23"/>
      <c r="K43" s="12"/>
      <c r="L43" s="12"/>
      <c r="M43" s="23"/>
    </row>
    <row r="44" spans="1:13" x14ac:dyDescent="0.2">
      <c r="A44" s="17" t="s">
        <v>416</v>
      </c>
      <c r="B44" s="21">
        <v>30000</v>
      </c>
      <c r="C44" s="21">
        <v>33999</v>
      </c>
      <c r="D44" s="21">
        <f t="shared" si="0"/>
        <v>10000</v>
      </c>
      <c r="E44" s="12"/>
      <c r="F44" s="12"/>
      <c r="G44" s="12"/>
      <c r="H44" s="12"/>
      <c r="I44" s="12"/>
      <c r="J44" s="23"/>
      <c r="K44" s="12"/>
      <c r="L44" s="12"/>
      <c r="M44" s="23"/>
    </row>
    <row r="45" spans="1:13" x14ac:dyDescent="0.2">
      <c r="A45" s="17" t="s">
        <v>418</v>
      </c>
      <c r="B45" s="21">
        <v>35000</v>
      </c>
      <c r="C45" s="21">
        <v>35199</v>
      </c>
      <c r="D45" s="21">
        <f t="shared" si="0"/>
        <v>1000</v>
      </c>
      <c r="E45" s="12"/>
      <c r="F45" s="12"/>
      <c r="G45" s="12"/>
      <c r="H45" s="12"/>
      <c r="I45" s="12"/>
      <c r="J45" s="23"/>
      <c r="K45" s="12"/>
      <c r="L45" s="12"/>
      <c r="M45" s="23"/>
    </row>
    <row r="46" spans="1:13" x14ac:dyDescent="0.2">
      <c r="A46" s="17" t="s">
        <v>419</v>
      </c>
      <c r="B46" s="21">
        <v>35200</v>
      </c>
      <c r="C46" s="21">
        <v>35399</v>
      </c>
      <c r="D46" s="21">
        <f t="shared" si="0"/>
        <v>0</v>
      </c>
      <c r="E46" s="12"/>
      <c r="F46" s="12"/>
      <c r="G46" s="12"/>
      <c r="H46" s="12"/>
      <c r="I46" s="12"/>
      <c r="J46" s="23"/>
      <c r="K46" s="12"/>
      <c r="L46" s="12"/>
      <c r="M46" s="23"/>
    </row>
    <row r="47" spans="1:13" x14ac:dyDescent="0.2">
      <c r="A47" s="17" t="s">
        <v>33</v>
      </c>
      <c r="B47" s="21">
        <v>35700</v>
      </c>
      <c r="C47" s="21">
        <v>35999</v>
      </c>
      <c r="D47" s="21">
        <f t="shared" si="0"/>
        <v>300</v>
      </c>
      <c r="E47" s="12"/>
      <c r="F47" s="12"/>
      <c r="G47" s="12"/>
      <c r="H47" s="12"/>
      <c r="I47" s="12"/>
      <c r="J47" s="23"/>
      <c r="K47" s="12"/>
      <c r="L47" s="12"/>
      <c r="M47" s="23"/>
    </row>
    <row r="48" spans="1:13" x14ac:dyDescent="0.2">
      <c r="A48" s="17" t="s">
        <v>442</v>
      </c>
      <c r="B48" s="21">
        <v>69000</v>
      </c>
      <c r="C48" s="21">
        <v>69099</v>
      </c>
      <c r="D48" s="21">
        <f t="shared" si="0"/>
        <v>33000</v>
      </c>
      <c r="E48" s="12"/>
      <c r="F48" s="85"/>
      <c r="G48" s="12"/>
      <c r="H48" s="12"/>
      <c r="I48" s="12"/>
      <c r="J48" s="23"/>
      <c r="K48" s="12"/>
      <c r="L48" s="12"/>
      <c r="M48" s="23"/>
    </row>
    <row r="49" spans="1:13" x14ac:dyDescent="0.2">
      <c r="A49" s="17" t="s">
        <v>479</v>
      </c>
      <c r="B49" s="21">
        <v>69100</v>
      </c>
      <c r="C49" s="21">
        <v>69199</v>
      </c>
      <c r="D49" s="21">
        <f t="shared" si="0"/>
        <v>0</v>
      </c>
      <c r="E49" s="12"/>
      <c r="F49" s="85"/>
      <c r="G49" s="12"/>
      <c r="H49" s="12"/>
      <c r="I49" s="12"/>
      <c r="J49" s="23"/>
      <c r="K49" s="12"/>
      <c r="L49" s="12"/>
      <c r="M49" s="23"/>
    </row>
    <row r="50" spans="1:13" x14ac:dyDescent="0.2">
      <c r="A50" s="17" t="s">
        <v>366</v>
      </c>
      <c r="B50" s="21">
        <v>70800</v>
      </c>
      <c r="C50" s="21">
        <v>70849</v>
      </c>
      <c r="D50" s="21">
        <f t="shared" si="0"/>
        <v>1600</v>
      </c>
      <c r="E50" s="12"/>
      <c r="F50" s="12"/>
      <c r="G50" s="12"/>
      <c r="H50" s="12"/>
      <c r="I50" s="12"/>
      <c r="J50" s="23"/>
      <c r="K50" s="12"/>
      <c r="L50" s="12"/>
      <c r="M50" s="23"/>
    </row>
    <row r="51" spans="1:13" x14ac:dyDescent="0.2">
      <c r="A51" s="17" t="s">
        <v>367</v>
      </c>
      <c r="B51" s="21">
        <v>70850</v>
      </c>
      <c r="C51" s="21">
        <v>70899</v>
      </c>
      <c r="D51" s="21">
        <f t="shared" si="0"/>
        <v>0</v>
      </c>
      <c r="E51" s="12"/>
      <c r="F51" s="12"/>
      <c r="G51" s="12"/>
      <c r="H51" s="12"/>
      <c r="I51" s="12"/>
      <c r="J51" s="23"/>
      <c r="K51" s="12"/>
      <c r="L51" s="12"/>
      <c r="M51" s="23"/>
    </row>
    <row r="52" spans="1:13" x14ac:dyDescent="0.2">
      <c r="A52" s="17" t="s">
        <v>480</v>
      </c>
      <c r="B52" s="21">
        <v>70900</v>
      </c>
      <c r="C52" s="21">
        <v>70949</v>
      </c>
      <c r="D52" s="21">
        <f t="shared" si="0"/>
        <v>0</v>
      </c>
      <c r="E52" s="12"/>
      <c r="F52" s="12"/>
      <c r="G52" s="12"/>
      <c r="H52" s="12"/>
      <c r="I52" s="12"/>
      <c r="J52" s="23"/>
      <c r="K52" s="12"/>
      <c r="L52" s="12"/>
      <c r="M52" s="23"/>
    </row>
    <row r="53" spans="1:13" x14ac:dyDescent="0.2">
      <c r="A53" s="17" t="s">
        <v>481</v>
      </c>
      <c r="B53" s="21">
        <v>70950</v>
      </c>
      <c r="C53" s="21">
        <v>70999</v>
      </c>
      <c r="D53" s="21">
        <f t="shared" si="0"/>
        <v>0</v>
      </c>
      <c r="E53" s="12"/>
      <c r="F53" s="85"/>
      <c r="G53" s="12"/>
      <c r="H53" s="12"/>
      <c r="I53" s="12"/>
      <c r="J53" s="23"/>
      <c r="K53" s="12"/>
      <c r="L53" s="12"/>
      <c r="M53" s="23"/>
    </row>
    <row r="54" spans="1:13" x14ac:dyDescent="0.2">
      <c r="A54" s="17" t="s">
        <v>565</v>
      </c>
      <c r="B54" s="41">
        <v>97700</v>
      </c>
      <c r="C54" s="41">
        <v>97724</v>
      </c>
      <c r="D54" s="21">
        <f t="shared" si="0"/>
        <v>26700</v>
      </c>
      <c r="E54" s="12"/>
      <c r="F54" s="85"/>
      <c r="G54" s="12"/>
      <c r="H54" s="12"/>
      <c r="I54" s="12"/>
      <c r="J54" s="23"/>
      <c r="K54" s="12"/>
      <c r="L54" s="12"/>
      <c r="M54" s="23"/>
    </row>
    <row r="55" spans="1:13" x14ac:dyDescent="0.2">
      <c r="A55" s="17" t="s">
        <v>566</v>
      </c>
      <c r="B55" s="41">
        <v>97725</v>
      </c>
      <c r="C55" s="41">
        <v>97749</v>
      </c>
      <c r="D55" s="21">
        <f t="shared" si="0"/>
        <v>0</v>
      </c>
      <c r="E55" s="12"/>
      <c r="F55" s="85"/>
      <c r="G55" s="12"/>
      <c r="H55" s="12"/>
      <c r="I55" s="12"/>
      <c r="J55" s="23"/>
      <c r="K55" s="12"/>
      <c r="L55" s="12"/>
      <c r="M55" s="23"/>
    </row>
    <row r="56" spans="1:13" x14ac:dyDescent="0.2">
      <c r="A56" s="17" t="s">
        <v>567</v>
      </c>
      <c r="B56" s="41">
        <v>97750</v>
      </c>
      <c r="C56" s="41">
        <v>97774</v>
      </c>
      <c r="D56" s="21">
        <f t="shared" si="0"/>
        <v>0</v>
      </c>
      <c r="E56" s="12"/>
      <c r="F56" s="85"/>
      <c r="G56" s="12"/>
      <c r="H56" s="12"/>
      <c r="I56" s="12"/>
      <c r="J56" s="23"/>
      <c r="K56" s="12"/>
      <c r="L56" s="12"/>
      <c r="M56" s="23"/>
    </row>
    <row r="57" spans="1:13" x14ac:dyDescent="0.2">
      <c r="A57" s="17" t="s">
        <v>568</v>
      </c>
      <c r="B57" s="41">
        <v>97775</v>
      </c>
      <c r="C57" s="41">
        <v>97799</v>
      </c>
      <c r="D57" s="21">
        <f t="shared" si="0"/>
        <v>0</v>
      </c>
      <c r="E57" s="12"/>
      <c r="F57" s="85"/>
      <c r="G57" s="12"/>
      <c r="H57" s="12"/>
      <c r="I57" s="12"/>
      <c r="J57" s="23"/>
      <c r="K57" s="12"/>
      <c r="L57" s="12"/>
      <c r="M57" s="23"/>
    </row>
    <row r="58" spans="1:13" x14ac:dyDescent="0.2">
      <c r="A58" s="17" t="s">
        <v>457</v>
      </c>
      <c r="B58" s="21">
        <v>97800</v>
      </c>
      <c r="C58" s="21">
        <v>97899</v>
      </c>
      <c r="D58" s="21">
        <f t="shared" si="0"/>
        <v>0</v>
      </c>
      <c r="E58" s="12"/>
      <c r="F58" s="12"/>
      <c r="G58" s="12"/>
      <c r="H58" s="12"/>
      <c r="I58" s="12"/>
      <c r="J58" s="23"/>
      <c r="K58" s="12"/>
      <c r="L58" s="12"/>
      <c r="M58" s="23"/>
    </row>
    <row r="59" spans="1:13" x14ac:dyDescent="0.2">
      <c r="A59" s="17" t="s">
        <v>458</v>
      </c>
      <c r="B59" s="21">
        <v>97900</v>
      </c>
      <c r="C59" s="21">
        <v>97999</v>
      </c>
      <c r="D59" s="21">
        <f t="shared" si="0"/>
        <v>0</v>
      </c>
      <c r="E59" s="12"/>
      <c r="F59" s="12"/>
      <c r="G59" s="12"/>
      <c r="H59" s="12"/>
      <c r="I59" s="12"/>
      <c r="J59" s="23"/>
      <c r="K59" s="12"/>
      <c r="L59" s="12"/>
      <c r="M59" s="23"/>
    </row>
    <row r="60" spans="1:13" x14ac:dyDescent="0.2">
      <c r="A60" s="17" t="s">
        <v>482</v>
      </c>
      <c r="B60" s="21">
        <v>98000</v>
      </c>
      <c r="C60" s="21">
        <v>98099</v>
      </c>
      <c r="D60" s="21">
        <f t="shared" si="0"/>
        <v>0</v>
      </c>
      <c r="E60" s="12"/>
      <c r="F60" s="12"/>
      <c r="G60" s="12"/>
      <c r="H60" s="12"/>
      <c r="I60" s="12"/>
      <c r="J60" s="23"/>
      <c r="K60" s="12"/>
      <c r="L60" s="12"/>
      <c r="M60" s="23"/>
    </row>
    <row r="61" spans="1:13" x14ac:dyDescent="0.2">
      <c r="A61" s="18" t="s">
        <v>483</v>
      </c>
      <c r="B61" s="22">
        <v>98100</v>
      </c>
      <c r="C61" s="22">
        <v>98149</v>
      </c>
      <c r="D61" s="22">
        <f t="shared" si="0"/>
        <v>0</v>
      </c>
      <c r="E61" s="86"/>
      <c r="F61" s="86"/>
      <c r="G61" s="86"/>
      <c r="H61" s="86"/>
      <c r="I61" s="86"/>
      <c r="J61" s="87"/>
      <c r="K61" s="86"/>
      <c r="L61" s="86"/>
      <c r="M61" s="87"/>
    </row>
    <row r="62" spans="1:13" x14ac:dyDescent="0.2">
      <c r="A62" s="28"/>
      <c r="F62" s="36"/>
    </row>
    <row r="63" spans="1:13" x14ac:dyDescent="0.2">
      <c r="A63" s="28"/>
    </row>
    <row r="64" spans="1:13" x14ac:dyDescent="0.2">
      <c r="A64" s="28"/>
    </row>
    <row r="65" spans="1:5" x14ac:dyDescent="0.2">
      <c r="A65" s="28"/>
      <c r="B65" s="28"/>
      <c r="C65" s="28"/>
      <c r="D65" s="28"/>
      <c r="E65" s="28"/>
    </row>
    <row r="66" spans="1:5" x14ac:dyDescent="0.2">
      <c r="A66" s="28"/>
      <c r="B66" s="28"/>
      <c r="C66" s="28"/>
      <c r="D66" s="28"/>
      <c r="E66" s="28"/>
    </row>
    <row r="67" spans="1:5" x14ac:dyDescent="0.2">
      <c r="A67" s="28"/>
      <c r="B67" s="28"/>
      <c r="C67" s="28"/>
      <c r="D67" s="28"/>
      <c r="E67" s="28"/>
    </row>
    <row r="68" spans="1:5" x14ac:dyDescent="0.2">
      <c r="A68" s="28"/>
      <c r="B68" s="28"/>
      <c r="C68" s="28"/>
      <c r="D68" s="28"/>
      <c r="E68" s="28"/>
    </row>
    <row r="69" spans="1:5" x14ac:dyDescent="0.2">
      <c r="A69" s="24"/>
      <c r="B69" s="24"/>
      <c r="C69" s="24"/>
      <c r="D69" s="24"/>
      <c r="E69" s="24"/>
    </row>
    <row r="70" spans="1:5" x14ac:dyDescent="0.2">
      <c r="A70" s="24"/>
      <c r="B70" s="24"/>
      <c r="C70" s="24"/>
      <c r="D70" s="24"/>
      <c r="E70" s="24"/>
    </row>
    <row r="71" spans="1:5" x14ac:dyDescent="0.2">
      <c r="A71" s="24"/>
      <c r="B71" s="24"/>
      <c r="C71" s="24"/>
      <c r="D71" s="24"/>
      <c r="E71" s="24"/>
    </row>
  </sheetData>
  <sortState ref="A43:J61">
    <sortCondition ref="C43:C61"/>
  </sortState>
  <mergeCells count="15">
    <mergeCell ref="A1:B1"/>
    <mergeCell ref="A2:B2"/>
    <mergeCell ref="A3:B3"/>
    <mergeCell ref="A39:D39"/>
    <mergeCell ref="A4:M4"/>
    <mergeCell ref="A16:M16"/>
    <mergeCell ref="A15:M15"/>
    <mergeCell ref="B5:D5"/>
    <mergeCell ref="E5:G5"/>
    <mergeCell ref="K5:M5"/>
    <mergeCell ref="B17:D17"/>
    <mergeCell ref="E17:G17"/>
    <mergeCell ref="K17:M17"/>
    <mergeCell ref="H5:J5"/>
    <mergeCell ref="H17:J17"/>
  </mergeCells>
  <pageMargins left="0.35" right="0.35" top="0.5" bottom="0.75" header="0.3" footer="0.3"/>
  <pageSetup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0"/>
  <sheetViews>
    <sheetView zoomScale="85" zoomScaleNormal="85" workbookViewId="0">
      <selection sqref="A1:B1"/>
    </sheetView>
  </sheetViews>
  <sheetFormatPr defaultRowHeight="12.75" x14ac:dyDescent="0.2"/>
  <cols>
    <col min="1" max="1" width="8.28515625" style="24" bestFit="1" customWidth="1"/>
    <col min="2" max="2" width="39.42578125" style="24" bestFit="1" customWidth="1"/>
    <col min="3" max="3" width="6.140625" style="24" bestFit="1" customWidth="1"/>
    <col min="4" max="6" width="39.42578125" style="24" customWidth="1"/>
    <col min="7" max="8" width="9.140625" style="24"/>
    <col min="9" max="9" width="39.42578125" style="24" bestFit="1" customWidth="1"/>
    <col min="10" max="16384" width="9.140625" style="24"/>
  </cols>
  <sheetData>
    <row r="1" spans="1:24" x14ac:dyDescent="0.2">
      <c r="A1" s="90" t="s">
        <v>562</v>
      </c>
      <c r="C1" s="90" t="s">
        <v>563</v>
      </c>
    </row>
    <row r="2" spans="1:24" x14ac:dyDescent="0.2">
      <c r="A2" s="88" t="s">
        <v>0</v>
      </c>
      <c r="B2" s="89" t="s">
        <v>189</v>
      </c>
      <c r="C2" s="58"/>
      <c r="D2" s="58"/>
      <c r="E2" s="58" t="s">
        <v>561</v>
      </c>
      <c r="F2" s="58"/>
    </row>
    <row r="3" spans="1:24" x14ac:dyDescent="0.2">
      <c r="A3" s="17">
        <v>10100</v>
      </c>
      <c r="B3" s="15" t="s">
        <v>1</v>
      </c>
      <c r="C3" s="21">
        <f>VLOOKUP(A3,$H$3:$I$287,1,FALSE)</f>
        <v>10100</v>
      </c>
      <c r="D3" s="21" t="str">
        <f>VLOOKUP(A3,$H$3:$I$287,2,FALSE)</f>
        <v>Cash in Bank</v>
      </c>
      <c r="E3" s="21" t="str">
        <f>IF(B3=D3,"","CHANGE")</f>
        <v/>
      </c>
      <c r="F3" s="21"/>
      <c r="G3" s="24">
        <f>VLOOKUP(H3,$A$3:$B$310,1,FALSE)</f>
        <v>10100</v>
      </c>
      <c r="H3" s="24">
        <v>10100</v>
      </c>
      <c r="I3" s="24" t="s">
        <v>1</v>
      </c>
      <c r="J3" s="24" t="s">
        <v>548</v>
      </c>
      <c r="K3" s="24" t="s">
        <v>549</v>
      </c>
      <c r="L3" s="24" t="s">
        <v>550</v>
      </c>
      <c r="N3" s="24" t="b">
        <v>1</v>
      </c>
      <c r="O3" s="24" t="b">
        <v>0</v>
      </c>
      <c r="P3" s="24" t="s">
        <v>511</v>
      </c>
      <c r="V3" s="92">
        <v>10000</v>
      </c>
      <c r="W3" s="92">
        <v>14999</v>
      </c>
      <c r="X3" s="24" t="str">
        <f>IF(H3&gt;=V3,IF(H3&lt;=W3,"","ERROR"),"ERROR")</f>
        <v/>
      </c>
    </row>
    <row r="4" spans="1:24" x14ac:dyDescent="0.2">
      <c r="A4" s="17">
        <v>11000</v>
      </c>
      <c r="B4" s="15" t="s">
        <v>1</v>
      </c>
      <c r="C4" s="21">
        <f t="shared" ref="C4:C67" si="0">VLOOKUP(A4,$H$3:$I$287,1,FALSE)</f>
        <v>11000</v>
      </c>
      <c r="D4" s="21" t="str">
        <f t="shared" ref="D4:D67" si="1">VLOOKUP(A4,$H$3:$I$287,2,FALSE)</f>
        <v>Cash in Bank</v>
      </c>
      <c r="E4" s="21" t="str">
        <f t="shared" ref="E4:E67" si="2">IF(B4=D4,"","CHANGE")</f>
        <v/>
      </c>
      <c r="F4" s="21"/>
      <c r="G4" s="24">
        <f t="shared" ref="G4:G67" si="3">VLOOKUP(H4,$A$3:$B$310,1,FALSE)</f>
        <v>11000</v>
      </c>
      <c r="H4" s="24">
        <v>11000</v>
      </c>
      <c r="I4" s="24" t="s">
        <v>1</v>
      </c>
      <c r="J4" s="24" t="s">
        <v>548</v>
      </c>
      <c r="K4" s="24" t="s">
        <v>549</v>
      </c>
      <c r="L4" s="24" t="s">
        <v>550</v>
      </c>
      <c r="N4" s="24" t="b">
        <v>1</v>
      </c>
      <c r="O4" s="24" t="b">
        <v>0</v>
      </c>
      <c r="P4" s="24" t="s">
        <v>511</v>
      </c>
      <c r="V4" s="92">
        <v>10000</v>
      </c>
      <c r="W4" s="92">
        <v>14999</v>
      </c>
      <c r="X4" s="24" t="str">
        <f t="shared" ref="X4:X67" si="4">IF(H4&gt;=V4,IF(H4&lt;=W4,"","ERROR"),"ERROR")</f>
        <v/>
      </c>
    </row>
    <row r="5" spans="1:24" x14ac:dyDescent="0.2">
      <c r="A5" s="17">
        <v>13000</v>
      </c>
      <c r="B5" s="15" t="s">
        <v>2</v>
      </c>
      <c r="C5" s="21">
        <f t="shared" si="0"/>
        <v>13000</v>
      </c>
      <c r="D5" s="21" t="str">
        <f t="shared" si="1"/>
        <v>Certificates of Deposit</v>
      </c>
      <c r="E5" s="21" t="str">
        <f t="shared" si="2"/>
        <v/>
      </c>
      <c r="F5" s="21"/>
      <c r="G5" s="24">
        <f t="shared" si="3"/>
        <v>13000</v>
      </c>
      <c r="H5" s="24">
        <v>13000</v>
      </c>
      <c r="I5" s="24" t="s">
        <v>2</v>
      </c>
      <c r="J5" s="24" t="s">
        <v>548</v>
      </c>
      <c r="K5" s="24" t="s">
        <v>549</v>
      </c>
      <c r="L5" s="24" t="s">
        <v>550</v>
      </c>
      <c r="N5" s="24" t="b">
        <v>1</v>
      </c>
      <c r="O5" s="24" t="b">
        <v>0</v>
      </c>
      <c r="P5" s="24" t="s">
        <v>511</v>
      </c>
      <c r="V5" s="92">
        <v>10000</v>
      </c>
      <c r="W5" s="92">
        <v>14999</v>
      </c>
      <c r="X5" s="24" t="str">
        <f t="shared" si="4"/>
        <v/>
      </c>
    </row>
    <row r="6" spans="1:24" x14ac:dyDescent="0.2">
      <c r="A6" s="17">
        <v>13500</v>
      </c>
      <c r="B6" s="15" t="s">
        <v>316</v>
      </c>
      <c r="C6" s="21">
        <f t="shared" si="0"/>
        <v>13500</v>
      </c>
      <c r="D6" s="21" t="str">
        <f t="shared" si="1"/>
        <v>Undeposited Funds</v>
      </c>
      <c r="E6" s="21" t="str">
        <f t="shared" si="2"/>
        <v/>
      </c>
      <c r="F6" s="21"/>
      <c r="G6" s="24">
        <f t="shared" si="3"/>
        <v>13500</v>
      </c>
      <c r="H6" s="24">
        <v>13500</v>
      </c>
      <c r="I6" s="24" t="s">
        <v>316</v>
      </c>
      <c r="J6" s="24" t="s">
        <v>548</v>
      </c>
      <c r="K6" s="24" t="s">
        <v>549</v>
      </c>
      <c r="L6" s="24" t="s">
        <v>550</v>
      </c>
      <c r="N6" s="24" t="b">
        <v>1</v>
      </c>
      <c r="O6" s="24" t="b">
        <v>0</v>
      </c>
      <c r="P6" s="24" t="s">
        <v>511</v>
      </c>
      <c r="V6" s="92">
        <v>10000</v>
      </c>
      <c r="W6" s="92">
        <v>14999</v>
      </c>
      <c r="X6" s="24" t="str">
        <f t="shared" si="4"/>
        <v/>
      </c>
    </row>
    <row r="7" spans="1:24" x14ac:dyDescent="0.2">
      <c r="A7" s="17">
        <v>14000</v>
      </c>
      <c r="B7" s="15" t="s">
        <v>3</v>
      </c>
      <c r="C7" s="21">
        <f t="shared" si="0"/>
        <v>14000</v>
      </c>
      <c r="D7" s="21" t="str">
        <f t="shared" si="1"/>
        <v>Securities: Less than 90 Days</v>
      </c>
      <c r="E7" s="21" t="str">
        <f t="shared" si="2"/>
        <v/>
      </c>
      <c r="F7" s="21"/>
      <c r="G7" s="24">
        <f t="shared" si="3"/>
        <v>14000</v>
      </c>
      <c r="H7" s="24">
        <v>14000</v>
      </c>
      <c r="I7" s="24" t="s">
        <v>3</v>
      </c>
      <c r="J7" s="24" t="s">
        <v>548</v>
      </c>
      <c r="K7" s="24" t="s">
        <v>549</v>
      </c>
      <c r="L7" s="24" t="s">
        <v>550</v>
      </c>
      <c r="N7" s="24" t="b">
        <v>1</v>
      </c>
      <c r="O7" s="24" t="b">
        <v>0</v>
      </c>
      <c r="P7" s="24" t="s">
        <v>511</v>
      </c>
      <c r="V7" s="92">
        <v>10000</v>
      </c>
      <c r="W7" s="92">
        <v>14999</v>
      </c>
      <c r="X7" s="24" t="str">
        <f t="shared" si="4"/>
        <v/>
      </c>
    </row>
    <row r="8" spans="1:24" x14ac:dyDescent="0.2">
      <c r="A8" s="17">
        <v>15000</v>
      </c>
      <c r="B8" s="15" t="s">
        <v>4</v>
      </c>
      <c r="C8" s="21">
        <f t="shared" si="0"/>
        <v>15000</v>
      </c>
      <c r="D8" s="21" t="str">
        <f t="shared" si="1"/>
        <v>Securities: Trading</v>
      </c>
      <c r="E8" s="21" t="str">
        <f t="shared" si="2"/>
        <v/>
      </c>
      <c r="F8" s="21"/>
      <c r="G8" s="24">
        <f t="shared" si="3"/>
        <v>15000</v>
      </c>
      <c r="H8" s="24">
        <v>15000</v>
      </c>
      <c r="I8" s="24" t="s">
        <v>4</v>
      </c>
      <c r="J8" s="24" t="s">
        <v>548</v>
      </c>
      <c r="K8" s="24" t="s">
        <v>549</v>
      </c>
      <c r="L8" s="24" t="s">
        <v>550</v>
      </c>
      <c r="N8" s="24" t="b">
        <v>1</v>
      </c>
      <c r="O8" s="24" t="b">
        <v>0</v>
      </c>
      <c r="P8" s="24" t="s">
        <v>318</v>
      </c>
      <c r="V8" s="92">
        <v>15000</v>
      </c>
      <c r="W8" s="92">
        <v>15999</v>
      </c>
      <c r="X8" s="24" t="str">
        <f t="shared" si="4"/>
        <v/>
      </c>
    </row>
    <row r="9" spans="1:24" x14ac:dyDescent="0.2">
      <c r="A9" s="17">
        <v>16000</v>
      </c>
      <c r="B9" s="15" t="s">
        <v>5</v>
      </c>
      <c r="C9" s="21">
        <f t="shared" si="0"/>
        <v>16000</v>
      </c>
      <c r="D9" s="21" t="str">
        <f t="shared" si="1"/>
        <v>Securities: AFS</v>
      </c>
      <c r="E9" s="21" t="str">
        <f t="shared" si="2"/>
        <v/>
      </c>
      <c r="F9" s="21"/>
      <c r="G9" s="24">
        <f t="shared" si="3"/>
        <v>16000</v>
      </c>
      <c r="H9" s="24">
        <v>16000</v>
      </c>
      <c r="I9" s="24" t="s">
        <v>5</v>
      </c>
      <c r="J9" s="24" t="s">
        <v>548</v>
      </c>
      <c r="K9" s="24" t="s">
        <v>549</v>
      </c>
      <c r="L9" s="24" t="s">
        <v>550</v>
      </c>
      <c r="N9" s="24" t="b">
        <v>1</v>
      </c>
      <c r="O9" s="24" t="b">
        <v>0</v>
      </c>
      <c r="P9" s="24" t="s">
        <v>502</v>
      </c>
      <c r="V9" s="92">
        <v>16000</v>
      </c>
      <c r="W9" s="92">
        <v>16999</v>
      </c>
      <c r="X9" s="24" t="str">
        <f t="shared" si="4"/>
        <v/>
      </c>
    </row>
    <row r="10" spans="1:24" x14ac:dyDescent="0.2">
      <c r="A10" s="17">
        <v>17000</v>
      </c>
      <c r="B10" s="15" t="s">
        <v>6</v>
      </c>
      <c r="C10" s="21">
        <f t="shared" si="0"/>
        <v>17000</v>
      </c>
      <c r="D10" s="21" t="str">
        <f t="shared" si="1"/>
        <v>Securities: HTM</v>
      </c>
      <c r="E10" s="21" t="str">
        <f t="shared" si="2"/>
        <v/>
      </c>
      <c r="F10" s="21"/>
      <c r="G10" s="24">
        <f t="shared" si="3"/>
        <v>17000</v>
      </c>
      <c r="H10" s="24">
        <v>17000</v>
      </c>
      <c r="I10" s="24" t="s">
        <v>6</v>
      </c>
      <c r="J10" s="24" t="s">
        <v>548</v>
      </c>
      <c r="K10" s="24" t="s">
        <v>549</v>
      </c>
      <c r="L10" s="24" t="s">
        <v>550</v>
      </c>
      <c r="N10" s="24" t="b">
        <v>1</v>
      </c>
      <c r="O10" s="24" t="b">
        <v>0</v>
      </c>
      <c r="P10" s="24" t="s">
        <v>503</v>
      </c>
      <c r="V10" s="92">
        <v>17000</v>
      </c>
      <c r="W10" s="92">
        <v>17499</v>
      </c>
      <c r="X10" s="24" t="str">
        <f t="shared" si="4"/>
        <v/>
      </c>
    </row>
    <row r="11" spans="1:24" x14ac:dyDescent="0.2">
      <c r="A11" s="17">
        <v>17500</v>
      </c>
      <c r="B11" s="15" t="s">
        <v>500</v>
      </c>
      <c r="C11" s="21">
        <f t="shared" si="0"/>
        <v>17500</v>
      </c>
      <c r="D11" s="21" t="str">
        <f t="shared" si="1"/>
        <v>Derivative Asset - Current</v>
      </c>
      <c r="E11" s="21" t="str">
        <f t="shared" si="2"/>
        <v/>
      </c>
      <c r="F11" s="21"/>
      <c r="G11" s="24">
        <f t="shared" si="3"/>
        <v>17500</v>
      </c>
      <c r="H11" s="24">
        <v>17500</v>
      </c>
      <c r="I11" s="24" t="s">
        <v>500</v>
      </c>
      <c r="J11" s="24" t="s">
        <v>548</v>
      </c>
      <c r="K11" s="24" t="s">
        <v>549</v>
      </c>
      <c r="L11" s="24" t="s">
        <v>550</v>
      </c>
      <c r="N11" s="24" t="b">
        <v>1</v>
      </c>
      <c r="O11" s="24" t="b">
        <v>0</v>
      </c>
      <c r="P11" s="24" t="s">
        <v>504</v>
      </c>
      <c r="V11" s="92">
        <v>17500</v>
      </c>
      <c r="W11" s="92">
        <v>17999</v>
      </c>
      <c r="X11" s="24" t="str">
        <f t="shared" si="4"/>
        <v/>
      </c>
    </row>
    <row r="12" spans="1:24" x14ac:dyDescent="0.2">
      <c r="A12" s="17">
        <v>18000</v>
      </c>
      <c r="B12" s="15" t="s">
        <v>527</v>
      </c>
      <c r="C12" s="21">
        <f t="shared" si="0"/>
        <v>18000</v>
      </c>
      <c r="D12" s="21" t="str">
        <f t="shared" si="1"/>
        <v>Investment in Sub - Current</v>
      </c>
      <c r="E12" s="21" t="str">
        <f t="shared" si="2"/>
        <v/>
      </c>
      <c r="F12" s="21"/>
      <c r="G12" s="24">
        <f t="shared" si="3"/>
        <v>18000</v>
      </c>
      <c r="H12" s="24">
        <v>18000</v>
      </c>
      <c r="I12" s="24" t="s">
        <v>527</v>
      </c>
      <c r="J12" s="24" t="s">
        <v>548</v>
      </c>
      <c r="K12" s="24" t="s">
        <v>549</v>
      </c>
      <c r="L12" s="24" t="s">
        <v>550</v>
      </c>
      <c r="N12" s="24" t="b">
        <v>1</v>
      </c>
      <c r="O12" s="24" t="b">
        <v>0</v>
      </c>
      <c r="P12" s="24" t="s">
        <v>505</v>
      </c>
      <c r="V12" s="92">
        <v>18000</v>
      </c>
      <c r="W12" s="92">
        <v>18999</v>
      </c>
      <c r="X12" s="24" t="str">
        <f t="shared" si="4"/>
        <v/>
      </c>
    </row>
    <row r="13" spans="1:24" x14ac:dyDescent="0.2">
      <c r="A13" s="17">
        <v>19000</v>
      </c>
      <c r="B13" s="15" t="s">
        <v>7</v>
      </c>
      <c r="C13" s="21">
        <f t="shared" si="0"/>
        <v>19000</v>
      </c>
      <c r="D13" s="21" t="str">
        <f t="shared" si="1"/>
        <v>Investment in Unused Land</v>
      </c>
      <c r="E13" s="21" t="str">
        <f t="shared" si="2"/>
        <v/>
      </c>
      <c r="F13" s="21"/>
      <c r="G13" s="24">
        <f t="shared" si="3"/>
        <v>19000</v>
      </c>
      <c r="H13" s="24">
        <v>19000</v>
      </c>
      <c r="I13" s="24" t="s">
        <v>7</v>
      </c>
      <c r="J13" s="24" t="s">
        <v>548</v>
      </c>
      <c r="K13" s="24" t="s">
        <v>549</v>
      </c>
      <c r="L13" s="24" t="s">
        <v>550</v>
      </c>
      <c r="N13" s="24" t="b">
        <v>1</v>
      </c>
      <c r="O13" s="24" t="b">
        <v>0</v>
      </c>
      <c r="P13" s="24" t="s">
        <v>319</v>
      </c>
      <c r="V13" s="92">
        <v>19000</v>
      </c>
      <c r="W13" s="92">
        <v>19999</v>
      </c>
      <c r="X13" s="24" t="str">
        <f t="shared" si="4"/>
        <v/>
      </c>
    </row>
    <row r="14" spans="1:24" x14ac:dyDescent="0.2">
      <c r="A14" s="17">
        <v>20000</v>
      </c>
      <c r="B14" s="15" t="s">
        <v>8</v>
      </c>
      <c r="C14" s="21">
        <f t="shared" si="0"/>
        <v>20000</v>
      </c>
      <c r="D14" s="21" t="str">
        <f t="shared" si="1"/>
        <v>Accounts Receivable: Trade</v>
      </c>
      <c r="E14" s="21" t="str">
        <f t="shared" si="2"/>
        <v/>
      </c>
      <c r="F14" s="21"/>
      <c r="G14" s="24">
        <f t="shared" si="3"/>
        <v>20000</v>
      </c>
      <c r="H14" s="24">
        <v>20000</v>
      </c>
      <c r="I14" s="24" t="s">
        <v>8</v>
      </c>
      <c r="J14" s="24" t="s">
        <v>548</v>
      </c>
      <c r="K14" s="24" t="s">
        <v>549</v>
      </c>
      <c r="L14" s="24" t="s">
        <v>550</v>
      </c>
      <c r="N14" s="24" t="b">
        <v>1</v>
      </c>
      <c r="O14" s="24" t="b">
        <v>0</v>
      </c>
      <c r="P14" s="24" t="s">
        <v>320</v>
      </c>
      <c r="V14" s="92">
        <v>20000</v>
      </c>
      <c r="W14" s="92">
        <v>20199</v>
      </c>
      <c r="X14" s="24" t="str">
        <f t="shared" si="4"/>
        <v/>
      </c>
    </row>
    <row r="15" spans="1:24" x14ac:dyDescent="0.2">
      <c r="A15" s="17">
        <v>20199</v>
      </c>
      <c r="B15" s="15" t="s">
        <v>9</v>
      </c>
      <c r="C15" s="21">
        <f t="shared" si="0"/>
        <v>20199</v>
      </c>
      <c r="D15" s="21" t="str">
        <f t="shared" si="1"/>
        <v>Allowance for Doubtful Acct</v>
      </c>
      <c r="E15" s="21" t="str">
        <f t="shared" si="2"/>
        <v/>
      </c>
      <c r="F15" s="21"/>
      <c r="G15" s="24">
        <f t="shared" si="3"/>
        <v>20199</v>
      </c>
      <c r="H15" s="24">
        <v>20199</v>
      </c>
      <c r="I15" s="24" t="s">
        <v>9</v>
      </c>
      <c r="J15" s="24" t="s">
        <v>548</v>
      </c>
      <c r="K15" s="24" t="s">
        <v>549</v>
      </c>
      <c r="L15" s="24" t="s">
        <v>550</v>
      </c>
      <c r="N15" s="24" t="b">
        <v>1</v>
      </c>
      <c r="O15" s="24" t="b">
        <v>0</v>
      </c>
      <c r="P15" s="24" t="s">
        <v>320</v>
      </c>
      <c r="V15" s="92">
        <v>20000</v>
      </c>
      <c r="W15" s="92">
        <v>20199</v>
      </c>
      <c r="X15" s="24" t="str">
        <f t="shared" si="4"/>
        <v/>
      </c>
    </row>
    <row r="16" spans="1:24" x14ac:dyDescent="0.2">
      <c r="A16" s="17">
        <v>20200</v>
      </c>
      <c r="B16" s="15" t="s">
        <v>10</v>
      </c>
      <c r="C16" s="21">
        <f t="shared" si="0"/>
        <v>20200</v>
      </c>
      <c r="D16" s="21" t="str">
        <f t="shared" si="1"/>
        <v>Accrued Interest Receivable</v>
      </c>
      <c r="E16" s="21" t="str">
        <f t="shared" si="2"/>
        <v/>
      </c>
      <c r="F16" s="21"/>
      <c r="G16" s="24">
        <f t="shared" si="3"/>
        <v>20200</v>
      </c>
      <c r="H16" s="24">
        <v>20200</v>
      </c>
      <c r="I16" s="24" t="s">
        <v>10</v>
      </c>
      <c r="J16" s="24" t="s">
        <v>548</v>
      </c>
      <c r="K16" s="24" t="s">
        <v>549</v>
      </c>
      <c r="L16" s="24" t="s">
        <v>550</v>
      </c>
      <c r="N16" s="24" t="b">
        <v>1</v>
      </c>
      <c r="O16" s="24" t="b">
        <v>0</v>
      </c>
      <c r="P16" s="24" t="s">
        <v>321</v>
      </c>
      <c r="V16" s="92">
        <v>20200</v>
      </c>
      <c r="W16" s="92">
        <v>23999</v>
      </c>
      <c r="X16" s="24" t="str">
        <f t="shared" si="4"/>
        <v/>
      </c>
    </row>
    <row r="17" spans="1:24" x14ac:dyDescent="0.2">
      <c r="A17" s="17">
        <v>20600</v>
      </c>
      <c r="B17" s="15" t="s">
        <v>195</v>
      </c>
      <c r="C17" s="21">
        <f t="shared" si="0"/>
        <v>20600</v>
      </c>
      <c r="D17" s="21" t="str">
        <f t="shared" si="1"/>
        <v>Accrued Dividends Receivable</v>
      </c>
      <c r="E17" s="21" t="str">
        <f t="shared" si="2"/>
        <v/>
      </c>
      <c r="F17" s="21"/>
      <c r="G17" s="24">
        <f t="shared" si="3"/>
        <v>20600</v>
      </c>
      <c r="H17" s="24">
        <v>20600</v>
      </c>
      <c r="I17" s="24" t="s">
        <v>195</v>
      </c>
      <c r="J17" s="24" t="s">
        <v>548</v>
      </c>
      <c r="K17" s="24" t="s">
        <v>549</v>
      </c>
      <c r="L17" s="24" t="s">
        <v>550</v>
      </c>
      <c r="N17" s="24" t="b">
        <v>1</v>
      </c>
      <c r="O17" s="24" t="b">
        <v>0</v>
      </c>
      <c r="P17" s="24" t="s">
        <v>321</v>
      </c>
      <c r="V17" s="92">
        <v>20200</v>
      </c>
      <c r="W17" s="92">
        <v>23999</v>
      </c>
      <c r="X17" s="24" t="str">
        <f t="shared" si="4"/>
        <v/>
      </c>
    </row>
    <row r="18" spans="1:24" x14ac:dyDescent="0.2">
      <c r="A18" s="17">
        <v>20700</v>
      </c>
      <c r="B18" s="15" t="s">
        <v>11</v>
      </c>
      <c r="C18" s="21">
        <f t="shared" si="0"/>
        <v>20700</v>
      </c>
      <c r="D18" s="21" t="str">
        <f t="shared" si="1"/>
        <v>Unbilled Revenue</v>
      </c>
      <c r="E18" s="21" t="str">
        <f t="shared" si="2"/>
        <v/>
      </c>
      <c r="F18" s="21"/>
      <c r="G18" s="24">
        <f t="shared" si="3"/>
        <v>20700</v>
      </c>
      <c r="H18" s="24">
        <v>20700</v>
      </c>
      <c r="I18" s="24" t="s">
        <v>11</v>
      </c>
      <c r="J18" s="24" t="s">
        <v>548</v>
      </c>
      <c r="K18" s="24" t="s">
        <v>549</v>
      </c>
      <c r="L18" s="24" t="s">
        <v>550</v>
      </c>
      <c r="N18" s="24" t="b">
        <v>1</v>
      </c>
      <c r="O18" s="24" t="b">
        <v>0</v>
      </c>
      <c r="P18" s="24" t="s">
        <v>321</v>
      </c>
      <c r="V18" s="92">
        <v>20200</v>
      </c>
      <c r="W18" s="92">
        <v>23999</v>
      </c>
      <c r="X18" s="24" t="str">
        <f t="shared" si="4"/>
        <v/>
      </c>
    </row>
    <row r="19" spans="1:24" x14ac:dyDescent="0.2">
      <c r="A19" s="17">
        <v>20800</v>
      </c>
      <c r="B19" s="15" t="s">
        <v>12</v>
      </c>
      <c r="C19" s="21">
        <f t="shared" si="0"/>
        <v>20800</v>
      </c>
      <c r="D19" s="21" t="str">
        <f t="shared" si="1"/>
        <v>Subscriptions Receivable</v>
      </c>
      <c r="E19" s="21" t="str">
        <f t="shared" si="2"/>
        <v/>
      </c>
      <c r="F19" s="21"/>
      <c r="G19" s="24">
        <f t="shared" si="3"/>
        <v>20800</v>
      </c>
      <c r="H19" s="24">
        <v>20800</v>
      </c>
      <c r="I19" s="24" t="s">
        <v>12</v>
      </c>
      <c r="J19" s="24" t="s">
        <v>548</v>
      </c>
      <c r="K19" s="24" t="s">
        <v>549</v>
      </c>
      <c r="L19" s="24" t="s">
        <v>550</v>
      </c>
      <c r="N19" s="24" t="b">
        <v>1</v>
      </c>
      <c r="O19" s="24" t="b">
        <v>0</v>
      </c>
      <c r="P19" s="24" t="s">
        <v>321</v>
      </c>
      <c r="V19" s="92">
        <v>20200</v>
      </c>
      <c r="W19" s="92">
        <v>23999</v>
      </c>
      <c r="X19" s="24" t="str">
        <f t="shared" si="4"/>
        <v/>
      </c>
    </row>
    <row r="20" spans="1:24" x14ac:dyDescent="0.2">
      <c r="A20" s="17">
        <v>20900</v>
      </c>
      <c r="B20" s="15" t="s">
        <v>13</v>
      </c>
      <c r="C20" s="21">
        <f t="shared" si="0"/>
        <v>20900</v>
      </c>
      <c r="D20" s="21" t="str">
        <f t="shared" si="1"/>
        <v>Other Receivables</v>
      </c>
      <c r="E20" s="21" t="str">
        <f t="shared" si="2"/>
        <v/>
      </c>
      <c r="F20" s="21"/>
      <c r="G20" s="24">
        <f t="shared" si="3"/>
        <v>20900</v>
      </c>
      <c r="H20" s="24">
        <v>20900</v>
      </c>
      <c r="I20" s="24" t="s">
        <v>13</v>
      </c>
      <c r="J20" s="24" t="s">
        <v>548</v>
      </c>
      <c r="K20" s="24" t="s">
        <v>549</v>
      </c>
      <c r="L20" s="24" t="s">
        <v>550</v>
      </c>
      <c r="N20" s="24" t="b">
        <v>1</v>
      </c>
      <c r="O20" s="24" t="b">
        <v>0</v>
      </c>
      <c r="P20" s="24" t="s">
        <v>321</v>
      </c>
      <c r="V20" s="92">
        <v>20200</v>
      </c>
      <c r="W20" s="92">
        <v>23999</v>
      </c>
      <c r="X20" s="24" t="str">
        <f t="shared" si="4"/>
        <v/>
      </c>
    </row>
    <row r="21" spans="1:24" x14ac:dyDescent="0.2">
      <c r="A21" s="17">
        <v>21000</v>
      </c>
      <c r="B21" s="15" t="s">
        <v>14</v>
      </c>
      <c r="C21" s="21">
        <f t="shared" si="0"/>
        <v>21000</v>
      </c>
      <c r="D21" s="21" t="str">
        <f t="shared" si="1"/>
        <v>Due from Shareholder</v>
      </c>
      <c r="E21" s="21" t="str">
        <f t="shared" si="2"/>
        <v/>
      </c>
      <c r="F21" s="21"/>
      <c r="G21" s="24">
        <f t="shared" si="3"/>
        <v>21000</v>
      </c>
      <c r="H21" s="24">
        <v>21000</v>
      </c>
      <c r="I21" s="24" t="s">
        <v>14</v>
      </c>
      <c r="J21" s="24" t="s">
        <v>548</v>
      </c>
      <c r="K21" s="24" t="s">
        <v>549</v>
      </c>
      <c r="L21" s="24" t="s">
        <v>550</v>
      </c>
      <c r="N21" s="24" t="b">
        <v>1</v>
      </c>
      <c r="O21" s="24" t="b">
        <v>0</v>
      </c>
      <c r="P21" s="24" t="s">
        <v>321</v>
      </c>
      <c r="V21" s="92">
        <v>20200</v>
      </c>
      <c r="W21" s="92">
        <v>23999</v>
      </c>
      <c r="X21" s="24" t="str">
        <f t="shared" si="4"/>
        <v/>
      </c>
    </row>
    <row r="22" spans="1:24" x14ac:dyDescent="0.2">
      <c r="A22" s="17">
        <v>22000</v>
      </c>
      <c r="B22" s="15" t="s">
        <v>15</v>
      </c>
      <c r="C22" s="21">
        <f t="shared" si="0"/>
        <v>22000</v>
      </c>
      <c r="D22" s="21" t="str">
        <f t="shared" si="1"/>
        <v>Employee Loans</v>
      </c>
      <c r="E22" s="21" t="str">
        <f t="shared" si="2"/>
        <v/>
      </c>
      <c r="F22" s="21"/>
      <c r="G22" s="24">
        <f t="shared" si="3"/>
        <v>22000</v>
      </c>
      <c r="H22" s="24">
        <v>22000</v>
      </c>
      <c r="I22" s="24" t="s">
        <v>15</v>
      </c>
      <c r="J22" s="24" t="s">
        <v>548</v>
      </c>
      <c r="K22" s="24" t="s">
        <v>549</v>
      </c>
      <c r="L22" s="24" t="s">
        <v>550</v>
      </c>
      <c r="N22" s="24" t="b">
        <v>1</v>
      </c>
      <c r="O22" s="24" t="b">
        <v>0</v>
      </c>
      <c r="P22" s="24" t="s">
        <v>321</v>
      </c>
      <c r="V22" s="92">
        <v>20200</v>
      </c>
      <c r="W22" s="92">
        <v>23999</v>
      </c>
      <c r="X22" s="24" t="str">
        <f t="shared" si="4"/>
        <v/>
      </c>
    </row>
    <row r="23" spans="1:24" x14ac:dyDescent="0.2">
      <c r="A23" s="17">
        <v>23000</v>
      </c>
      <c r="B23" s="15" t="s">
        <v>16</v>
      </c>
      <c r="C23" s="21">
        <f t="shared" si="0"/>
        <v>23000</v>
      </c>
      <c r="D23" s="21" t="str">
        <f t="shared" si="1"/>
        <v>Interco Receivable</v>
      </c>
      <c r="E23" s="21" t="str">
        <f t="shared" si="2"/>
        <v/>
      </c>
      <c r="F23" s="21"/>
      <c r="G23" s="24">
        <f t="shared" si="3"/>
        <v>23000</v>
      </c>
      <c r="H23" s="24">
        <v>23000</v>
      </c>
      <c r="I23" s="24" t="s">
        <v>16</v>
      </c>
      <c r="J23" s="24" t="s">
        <v>548</v>
      </c>
      <c r="K23" s="24" t="s">
        <v>549</v>
      </c>
      <c r="L23" s="24" t="s">
        <v>550</v>
      </c>
      <c r="N23" s="24" t="b">
        <v>1</v>
      </c>
      <c r="O23" s="24" t="b">
        <v>0</v>
      </c>
      <c r="P23" s="24" t="s">
        <v>321</v>
      </c>
      <c r="V23" s="92">
        <v>20200</v>
      </c>
      <c r="W23" s="92">
        <v>23999</v>
      </c>
      <c r="X23" s="24" t="str">
        <f t="shared" si="4"/>
        <v/>
      </c>
    </row>
    <row r="24" spans="1:24" x14ac:dyDescent="0.2">
      <c r="A24" s="17">
        <v>24000</v>
      </c>
      <c r="B24" s="15" t="s">
        <v>17</v>
      </c>
      <c r="C24" s="21">
        <f t="shared" si="0"/>
        <v>24000</v>
      </c>
      <c r="D24" s="21" t="str">
        <f t="shared" si="1"/>
        <v>Inventory - Finished Goods</v>
      </c>
      <c r="E24" s="21" t="str">
        <f t="shared" si="2"/>
        <v/>
      </c>
      <c r="F24" s="21"/>
      <c r="G24" s="24">
        <f t="shared" si="3"/>
        <v>24000</v>
      </c>
      <c r="H24" s="24">
        <v>24000</v>
      </c>
      <c r="I24" s="24" t="s">
        <v>17</v>
      </c>
      <c r="J24" s="24" t="s">
        <v>548</v>
      </c>
      <c r="K24" s="24" t="s">
        <v>549</v>
      </c>
      <c r="L24" s="24" t="s">
        <v>550</v>
      </c>
      <c r="N24" s="24" t="b">
        <v>1</v>
      </c>
      <c r="O24" s="24" t="b">
        <v>0</v>
      </c>
      <c r="P24" s="24" t="s">
        <v>322</v>
      </c>
      <c r="V24" s="92">
        <v>24000</v>
      </c>
      <c r="W24" s="92">
        <v>24499</v>
      </c>
      <c r="X24" s="24" t="str">
        <f t="shared" si="4"/>
        <v/>
      </c>
    </row>
    <row r="25" spans="1:24" x14ac:dyDescent="0.2">
      <c r="A25" s="17">
        <v>24500</v>
      </c>
      <c r="B25" s="26" t="s">
        <v>196</v>
      </c>
      <c r="C25" s="21">
        <f t="shared" si="0"/>
        <v>24500</v>
      </c>
      <c r="D25" s="21" t="str">
        <f t="shared" si="1"/>
        <v>Inventory - Work-in-Process</v>
      </c>
      <c r="E25" s="21" t="str">
        <f t="shared" si="2"/>
        <v/>
      </c>
      <c r="F25" s="21"/>
      <c r="G25" s="24">
        <f t="shared" si="3"/>
        <v>24500</v>
      </c>
      <c r="H25" s="24">
        <v>24500</v>
      </c>
      <c r="I25" s="24" t="s">
        <v>196</v>
      </c>
      <c r="J25" s="24" t="s">
        <v>548</v>
      </c>
      <c r="K25" s="24" t="s">
        <v>549</v>
      </c>
      <c r="L25" s="24" t="s">
        <v>550</v>
      </c>
      <c r="N25" s="24" t="b">
        <v>1</v>
      </c>
      <c r="O25" s="24" t="b">
        <v>0</v>
      </c>
      <c r="P25" s="24" t="s">
        <v>538</v>
      </c>
      <c r="V25" s="92">
        <v>24500</v>
      </c>
      <c r="W25" s="92">
        <v>24999</v>
      </c>
      <c r="X25" s="24" t="str">
        <f t="shared" si="4"/>
        <v/>
      </c>
    </row>
    <row r="26" spans="1:24" x14ac:dyDescent="0.2">
      <c r="A26" s="17">
        <v>25000</v>
      </c>
      <c r="B26" s="15" t="s">
        <v>18</v>
      </c>
      <c r="C26" s="21">
        <f t="shared" si="0"/>
        <v>25000</v>
      </c>
      <c r="D26" s="21" t="str">
        <f t="shared" si="1"/>
        <v>Inventory - Raw Materials</v>
      </c>
      <c r="E26" s="21" t="str">
        <f t="shared" si="2"/>
        <v/>
      </c>
      <c r="F26" s="21"/>
      <c r="G26" s="24">
        <f t="shared" si="3"/>
        <v>25000</v>
      </c>
      <c r="H26" s="24">
        <v>25000</v>
      </c>
      <c r="I26" s="24" t="s">
        <v>18</v>
      </c>
      <c r="J26" s="24" t="s">
        <v>548</v>
      </c>
      <c r="K26" s="24" t="s">
        <v>549</v>
      </c>
      <c r="L26" s="24" t="s">
        <v>550</v>
      </c>
      <c r="N26" s="24" t="b">
        <v>1</v>
      </c>
      <c r="O26" s="24" t="b">
        <v>0</v>
      </c>
      <c r="P26" s="24" t="s">
        <v>323</v>
      </c>
      <c r="V26" s="92">
        <v>25000</v>
      </c>
      <c r="W26" s="92">
        <v>25299</v>
      </c>
      <c r="X26" s="24" t="str">
        <f t="shared" si="4"/>
        <v/>
      </c>
    </row>
    <row r="27" spans="1:24" x14ac:dyDescent="0.2">
      <c r="A27" s="17">
        <v>25300</v>
      </c>
      <c r="B27" s="15" t="s">
        <v>19</v>
      </c>
      <c r="C27" s="21">
        <f t="shared" si="0"/>
        <v>25300</v>
      </c>
      <c r="D27" s="21" t="str">
        <f t="shared" si="1"/>
        <v>WIP/CIP</v>
      </c>
      <c r="E27" s="21" t="str">
        <f t="shared" si="2"/>
        <v/>
      </c>
      <c r="F27" s="21"/>
      <c r="G27" s="24">
        <f t="shared" si="3"/>
        <v>25300</v>
      </c>
      <c r="H27" s="24">
        <v>25300</v>
      </c>
      <c r="I27" s="24" t="s">
        <v>19</v>
      </c>
      <c r="J27" s="24" t="s">
        <v>548</v>
      </c>
      <c r="K27" s="24" t="s">
        <v>549</v>
      </c>
      <c r="L27" s="24" t="s">
        <v>550</v>
      </c>
      <c r="N27" s="24" t="b">
        <v>1</v>
      </c>
      <c r="O27" s="24" t="b">
        <v>0</v>
      </c>
      <c r="P27" s="24" t="s">
        <v>324</v>
      </c>
      <c r="V27" s="92">
        <v>25300</v>
      </c>
      <c r="W27" s="92">
        <v>25499</v>
      </c>
      <c r="X27" s="24" t="str">
        <f t="shared" si="4"/>
        <v/>
      </c>
    </row>
    <row r="28" spans="1:24" x14ac:dyDescent="0.2">
      <c r="A28" s="17">
        <v>25500</v>
      </c>
      <c r="B28" s="15" t="s">
        <v>512</v>
      </c>
      <c r="C28" s="21">
        <f t="shared" si="0"/>
        <v>25500</v>
      </c>
      <c r="D28" s="21" t="str">
        <f t="shared" si="1"/>
        <v>Other Current Asset (1)</v>
      </c>
      <c r="E28" s="21" t="str">
        <f t="shared" si="2"/>
        <v/>
      </c>
      <c r="F28" s="21"/>
      <c r="G28" s="24">
        <f t="shared" si="3"/>
        <v>25500</v>
      </c>
      <c r="H28" s="24">
        <v>25500</v>
      </c>
      <c r="I28" s="24" t="s">
        <v>512</v>
      </c>
      <c r="J28" s="24" t="s">
        <v>548</v>
      </c>
      <c r="K28" s="24" t="s">
        <v>549</v>
      </c>
      <c r="L28" s="24" t="s">
        <v>550</v>
      </c>
      <c r="N28" s="24" t="b">
        <v>1</v>
      </c>
      <c r="O28" s="24" t="b">
        <v>0</v>
      </c>
      <c r="P28" s="24" t="s">
        <v>327</v>
      </c>
      <c r="V28" s="92">
        <v>25500</v>
      </c>
      <c r="W28" s="92">
        <v>25999</v>
      </c>
      <c r="X28" s="24" t="str">
        <f t="shared" si="4"/>
        <v/>
      </c>
    </row>
    <row r="29" spans="1:24" x14ac:dyDescent="0.2">
      <c r="A29" s="17">
        <v>26000</v>
      </c>
      <c r="B29" s="15" t="s">
        <v>262</v>
      </c>
      <c r="C29" s="21">
        <f t="shared" si="0"/>
        <v>26000</v>
      </c>
      <c r="D29" s="21" t="str">
        <f t="shared" si="1"/>
        <v>Prepaid Expense - Trade</v>
      </c>
      <c r="E29" s="21" t="str">
        <f t="shared" si="2"/>
        <v/>
      </c>
      <c r="F29" s="21"/>
      <c r="G29" s="24">
        <f t="shared" si="3"/>
        <v>26000</v>
      </c>
      <c r="H29" s="24">
        <v>26000</v>
      </c>
      <c r="I29" s="24" t="s">
        <v>262</v>
      </c>
      <c r="J29" s="24" t="s">
        <v>548</v>
      </c>
      <c r="K29" s="24" t="s">
        <v>549</v>
      </c>
      <c r="L29" s="24" t="s">
        <v>550</v>
      </c>
      <c r="N29" s="24" t="b">
        <v>1</v>
      </c>
      <c r="O29" s="24" t="b">
        <v>0</v>
      </c>
      <c r="P29" s="24" t="s">
        <v>325</v>
      </c>
      <c r="V29" s="92">
        <v>26000</v>
      </c>
      <c r="W29" s="92">
        <v>26999</v>
      </c>
      <c r="X29" s="24" t="str">
        <f t="shared" si="4"/>
        <v/>
      </c>
    </row>
    <row r="30" spans="1:24" x14ac:dyDescent="0.2">
      <c r="A30" s="17">
        <v>26100</v>
      </c>
      <c r="B30" s="15" t="s">
        <v>263</v>
      </c>
      <c r="C30" s="21">
        <f t="shared" si="0"/>
        <v>26100</v>
      </c>
      <c r="D30" s="21" t="str">
        <f t="shared" si="1"/>
        <v>Prepaid Expense - Rent</v>
      </c>
      <c r="E30" s="21" t="str">
        <f t="shared" si="2"/>
        <v/>
      </c>
      <c r="F30" s="21"/>
      <c r="G30" s="24">
        <f t="shared" si="3"/>
        <v>26100</v>
      </c>
      <c r="H30" s="24">
        <v>26100</v>
      </c>
      <c r="I30" s="24" t="s">
        <v>263</v>
      </c>
      <c r="J30" s="24" t="s">
        <v>548</v>
      </c>
      <c r="K30" s="24" t="s">
        <v>549</v>
      </c>
      <c r="L30" s="24" t="s">
        <v>550</v>
      </c>
      <c r="N30" s="24" t="b">
        <v>1</v>
      </c>
      <c r="O30" s="24" t="b">
        <v>0</v>
      </c>
      <c r="P30" s="24" t="s">
        <v>325</v>
      </c>
      <c r="V30" s="92">
        <v>26000</v>
      </c>
      <c r="W30" s="92">
        <v>26999</v>
      </c>
      <c r="X30" s="24" t="str">
        <f t="shared" si="4"/>
        <v/>
      </c>
    </row>
    <row r="31" spans="1:24" x14ac:dyDescent="0.2">
      <c r="A31" s="17">
        <v>26200</v>
      </c>
      <c r="B31" s="15" t="s">
        <v>264</v>
      </c>
      <c r="C31" s="21">
        <f t="shared" si="0"/>
        <v>26200</v>
      </c>
      <c r="D31" s="21" t="str">
        <f t="shared" si="1"/>
        <v>Prepaid Expense - Insurance</v>
      </c>
      <c r="E31" s="21" t="str">
        <f t="shared" si="2"/>
        <v/>
      </c>
      <c r="F31" s="21"/>
      <c r="G31" s="24">
        <f t="shared" si="3"/>
        <v>26200</v>
      </c>
      <c r="H31" s="24">
        <v>26200</v>
      </c>
      <c r="I31" s="24" t="s">
        <v>264</v>
      </c>
      <c r="J31" s="24" t="s">
        <v>548</v>
      </c>
      <c r="K31" s="24" t="s">
        <v>549</v>
      </c>
      <c r="L31" s="24" t="s">
        <v>550</v>
      </c>
      <c r="N31" s="24" t="b">
        <v>1</v>
      </c>
      <c r="O31" s="24" t="b">
        <v>0</v>
      </c>
      <c r="P31" s="24" t="s">
        <v>325</v>
      </c>
      <c r="V31" s="92">
        <v>26000</v>
      </c>
      <c r="W31" s="92">
        <v>26999</v>
      </c>
      <c r="X31" s="24" t="str">
        <f t="shared" si="4"/>
        <v/>
      </c>
    </row>
    <row r="32" spans="1:24" x14ac:dyDescent="0.2">
      <c r="A32" s="17">
        <v>27000</v>
      </c>
      <c r="B32" s="15" t="s">
        <v>20</v>
      </c>
      <c r="C32" s="21">
        <f t="shared" si="0"/>
        <v>27000</v>
      </c>
      <c r="D32" s="21" t="str">
        <f t="shared" si="1"/>
        <v>Notes Receivable - Current</v>
      </c>
      <c r="E32" s="21" t="str">
        <f t="shared" si="2"/>
        <v/>
      </c>
      <c r="F32" s="21"/>
      <c r="G32" s="24">
        <f t="shared" si="3"/>
        <v>27000</v>
      </c>
      <c r="H32" s="24">
        <v>27000</v>
      </c>
      <c r="I32" s="24" t="s">
        <v>20</v>
      </c>
      <c r="J32" s="24" t="s">
        <v>548</v>
      </c>
      <c r="K32" s="24" t="s">
        <v>549</v>
      </c>
      <c r="L32" s="24" t="s">
        <v>550</v>
      </c>
      <c r="N32" s="24" t="b">
        <v>1</v>
      </c>
      <c r="O32" s="24" t="b">
        <v>0</v>
      </c>
      <c r="P32" s="24" t="s">
        <v>326</v>
      </c>
      <c r="V32" s="92">
        <v>27000</v>
      </c>
      <c r="W32" s="92">
        <v>27999</v>
      </c>
      <c r="X32" s="24" t="str">
        <f t="shared" si="4"/>
        <v/>
      </c>
    </row>
    <row r="33" spans="1:24" x14ac:dyDescent="0.2">
      <c r="A33" s="17">
        <v>28000</v>
      </c>
      <c r="B33" s="15" t="s">
        <v>513</v>
      </c>
      <c r="C33" s="21">
        <f t="shared" si="0"/>
        <v>28000</v>
      </c>
      <c r="D33" s="21" t="str">
        <f t="shared" si="1"/>
        <v>Other Current Asset (2)</v>
      </c>
      <c r="E33" s="21" t="str">
        <f t="shared" si="2"/>
        <v/>
      </c>
      <c r="F33" s="21"/>
      <c r="G33" s="24">
        <f t="shared" si="3"/>
        <v>28000</v>
      </c>
      <c r="H33" s="24">
        <v>28000</v>
      </c>
      <c r="I33" s="24" t="s">
        <v>513</v>
      </c>
      <c r="J33" s="24" t="s">
        <v>548</v>
      </c>
      <c r="K33" s="24" t="s">
        <v>549</v>
      </c>
      <c r="L33" s="24" t="s">
        <v>550</v>
      </c>
      <c r="N33" s="24" t="b">
        <v>1</v>
      </c>
      <c r="O33" s="24" t="b">
        <v>0</v>
      </c>
      <c r="P33" s="24" t="s">
        <v>336</v>
      </c>
      <c r="V33" s="92">
        <v>28000</v>
      </c>
      <c r="W33" s="92">
        <v>28999</v>
      </c>
      <c r="X33" s="24" t="str">
        <f t="shared" si="4"/>
        <v/>
      </c>
    </row>
    <row r="34" spans="1:24" x14ac:dyDescent="0.2">
      <c r="A34" s="17">
        <v>29000</v>
      </c>
      <c r="B34" s="15" t="s">
        <v>21</v>
      </c>
      <c r="C34" s="21">
        <f t="shared" si="0"/>
        <v>29000</v>
      </c>
      <c r="D34" s="21" t="str">
        <f t="shared" si="1"/>
        <v>Def. Tax Assets: Current</v>
      </c>
      <c r="E34" s="21" t="str">
        <f t="shared" si="2"/>
        <v/>
      </c>
      <c r="F34" s="21"/>
      <c r="G34" s="24">
        <f t="shared" si="3"/>
        <v>29000</v>
      </c>
      <c r="H34" s="24">
        <v>29000</v>
      </c>
      <c r="I34" s="24" t="s">
        <v>21</v>
      </c>
      <c r="J34" s="24" t="s">
        <v>548</v>
      </c>
      <c r="K34" s="24" t="s">
        <v>549</v>
      </c>
      <c r="L34" s="24" t="s">
        <v>550</v>
      </c>
      <c r="N34" s="24" t="b">
        <v>1</v>
      </c>
      <c r="O34" s="24" t="b">
        <v>0</v>
      </c>
      <c r="P34" s="24" t="s">
        <v>335</v>
      </c>
      <c r="V34" s="92">
        <v>29000</v>
      </c>
      <c r="W34" s="92">
        <v>29099</v>
      </c>
      <c r="X34" s="24" t="str">
        <f t="shared" si="4"/>
        <v/>
      </c>
    </row>
    <row r="35" spans="1:24" x14ac:dyDescent="0.2">
      <c r="A35" s="17">
        <v>29100</v>
      </c>
      <c r="B35" s="15" t="s">
        <v>514</v>
      </c>
      <c r="C35" s="21">
        <f t="shared" si="0"/>
        <v>29100</v>
      </c>
      <c r="D35" s="21" t="str">
        <f t="shared" si="1"/>
        <v>Other Current Asset (3)</v>
      </c>
      <c r="E35" s="21" t="str">
        <f t="shared" si="2"/>
        <v/>
      </c>
      <c r="F35" s="21"/>
      <c r="G35" s="24">
        <f t="shared" si="3"/>
        <v>29100</v>
      </c>
      <c r="H35" s="24">
        <v>29100</v>
      </c>
      <c r="I35" s="24" t="s">
        <v>514</v>
      </c>
      <c r="J35" s="24" t="s">
        <v>548</v>
      </c>
      <c r="K35" s="24" t="s">
        <v>549</v>
      </c>
      <c r="L35" s="24" t="s">
        <v>550</v>
      </c>
      <c r="N35" s="24" t="b">
        <v>1</v>
      </c>
      <c r="O35" s="24" t="b">
        <v>0</v>
      </c>
      <c r="P35" s="24" t="s">
        <v>337</v>
      </c>
      <c r="V35" s="92">
        <v>29100</v>
      </c>
      <c r="W35" s="92">
        <v>29999</v>
      </c>
      <c r="X35" s="24" t="str">
        <f t="shared" si="4"/>
        <v/>
      </c>
    </row>
    <row r="36" spans="1:24" x14ac:dyDescent="0.2">
      <c r="A36" s="17">
        <v>30000</v>
      </c>
      <c r="B36" s="15" t="s">
        <v>22</v>
      </c>
      <c r="C36" s="21">
        <f t="shared" si="0"/>
        <v>30000</v>
      </c>
      <c r="D36" s="21" t="str">
        <f t="shared" si="1"/>
        <v>Autos &amp; Trucks</v>
      </c>
      <c r="E36" s="21" t="str">
        <f t="shared" si="2"/>
        <v/>
      </c>
      <c r="F36" s="21"/>
      <c r="G36" s="24">
        <f t="shared" si="3"/>
        <v>30000</v>
      </c>
      <c r="H36" s="24">
        <v>30000</v>
      </c>
      <c r="I36" s="24" t="s">
        <v>22</v>
      </c>
      <c r="J36" s="24" t="s">
        <v>548</v>
      </c>
      <c r="K36" s="24" t="s">
        <v>549</v>
      </c>
      <c r="L36" s="24" t="s">
        <v>550</v>
      </c>
      <c r="N36" s="24" t="b">
        <v>1</v>
      </c>
      <c r="O36" s="24" t="b">
        <v>0</v>
      </c>
      <c r="P36" s="24" t="s">
        <v>328</v>
      </c>
      <c r="V36" s="92">
        <v>30000</v>
      </c>
      <c r="W36" s="92">
        <v>33999</v>
      </c>
      <c r="X36" s="24" t="str">
        <f t="shared" si="4"/>
        <v/>
      </c>
    </row>
    <row r="37" spans="1:24" x14ac:dyDescent="0.2">
      <c r="A37" s="17">
        <v>30500</v>
      </c>
      <c r="B37" s="15" t="s">
        <v>23</v>
      </c>
      <c r="C37" s="21">
        <f t="shared" si="0"/>
        <v>30500</v>
      </c>
      <c r="D37" s="21" t="str">
        <f t="shared" si="1"/>
        <v>Furn &amp; Fixtures</v>
      </c>
      <c r="E37" s="21" t="str">
        <f t="shared" si="2"/>
        <v/>
      </c>
      <c r="F37" s="21"/>
      <c r="G37" s="24">
        <f t="shared" si="3"/>
        <v>30500</v>
      </c>
      <c r="H37" s="24">
        <v>30500</v>
      </c>
      <c r="I37" s="24" t="s">
        <v>23</v>
      </c>
      <c r="J37" s="24" t="s">
        <v>548</v>
      </c>
      <c r="K37" s="24" t="s">
        <v>549</v>
      </c>
      <c r="L37" s="24" t="s">
        <v>550</v>
      </c>
      <c r="N37" s="24" t="b">
        <v>1</v>
      </c>
      <c r="O37" s="24" t="b">
        <v>0</v>
      </c>
      <c r="P37" s="24" t="s">
        <v>328</v>
      </c>
      <c r="V37" s="92">
        <v>30000</v>
      </c>
      <c r="W37" s="92">
        <v>33999</v>
      </c>
      <c r="X37" s="24" t="str">
        <f t="shared" si="4"/>
        <v/>
      </c>
    </row>
    <row r="38" spans="1:24" x14ac:dyDescent="0.2">
      <c r="A38" s="17">
        <v>31000</v>
      </c>
      <c r="B38" s="15" t="s">
        <v>24</v>
      </c>
      <c r="C38" s="21">
        <f t="shared" si="0"/>
        <v>31000</v>
      </c>
      <c r="D38" s="21" t="str">
        <f t="shared" si="1"/>
        <v>Equipment</v>
      </c>
      <c r="E38" s="21" t="str">
        <f t="shared" si="2"/>
        <v/>
      </c>
      <c r="F38" s="21"/>
      <c r="G38" s="24">
        <f t="shared" si="3"/>
        <v>31000</v>
      </c>
      <c r="H38" s="24">
        <v>31000</v>
      </c>
      <c r="I38" s="24" t="s">
        <v>24</v>
      </c>
      <c r="J38" s="24" t="s">
        <v>548</v>
      </c>
      <c r="K38" s="24" t="s">
        <v>549</v>
      </c>
      <c r="L38" s="24" t="s">
        <v>550</v>
      </c>
      <c r="N38" s="24" t="b">
        <v>1</v>
      </c>
      <c r="O38" s="24" t="b">
        <v>0</v>
      </c>
      <c r="P38" s="24" t="s">
        <v>328</v>
      </c>
      <c r="V38" s="92">
        <v>30000</v>
      </c>
      <c r="W38" s="92">
        <v>33999</v>
      </c>
      <c r="X38" s="24" t="str">
        <f t="shared" si="4"/>
        <v/>
      </c>
    </row>
    <row r="39" spans="1:24" x14ac:dyDescent="0.2">
      <c r="A39" s="17">
        <v>31400</v>
      </c>
      <c r="B39" s="15" t="s">
        <v>532</v>
      </c>
      <c r="C39" s="21">
        <f t="shared" si="0"/>
        <v>31400</v>
      </c>
      <c r="D39" s="21" t="str">
        <f t="shared" si="1"/>
        <v>Tooling</v>
      </c>
      <c r="E39" s="21" t="str">
        <f t="shared" si="2"/>
        <v/>
      </c>
      <c r="F39" s="21"/>
      <c r="G39" s="24">
        <f t="shared" si="3"/>
        <v>31400</v>
      </c>
      <c r="H39" s="24">
        <v>31400</v>
      </c>
      <c r="I39" s="24" t="s">
        <v>532</v>
      </c>
      <c r="J39" s="24" t="s">
        <v>548</v>
      </c>
      <c r="K39" s="24" t="s">
        <v>549</v>
      </c>
      <c r="L39" s="24" t="s">
        <v>550</v>
      </c>
      <c r="N39" s="24" t="b">
        <v>1</v>
      </c>
      <c r="O39" s="24" t="b">
        <v>0</v>
      </c>
      <c r="P39" s="24" t="s">
        <v>328</v>
      </c>
      <c r="V39" s="92">
        <v>30000</v>
      </c>
      <c r="W39" s="92">
        <v>33999</v>
      </c>
      <c r="X39" s="24" t="str">
        <f t="shared" si="4"/>
        <v/>
      </c>
    </row>
    <row r="40" spans="1:24" x14ac:dyDescent="0.2">
      <c r="A40" s="17">
        <v>31500</v>
      </c>
      <c r="B40" s="15" t="s">
        <v>25</v>
      </c>
      <c r="C40" s="21">
        <f t="shared" si="0"/>
        <v>31500</v>
      </c>
      <c r="D40" s="21" t="str">
        <f t="shared" si="1"/>
        <v>Computers</v>
      </c>
      <c r="E40" s="21" t="str">
        <f t="shared" si="2"/>
        <v/>
      </c>
      <c r="F40" s="21"/>
      <c r="G40" s="24">
        <f t="shared" si="3"/>
        <v>31500</v>
      </c>
      <c r="H40" s="24">
        <v>31500</v>
      </c>
      <c r="I40" s="24" t="s">
        <v>25</v>
      </c>
      <c r="J40" s="24" t="s">
        <v>548</v>
      </c>
      <c r="K40" s="24" t="s">
        <v>549</v>
      </c>
      <c r="L40" s="24" t="s">
        <v>550</v>
      </c>
      <c r="N40" s="24" t="b">
        <v>1</v>
      </c>
      <c r="O40" s="24" t="b">
        <v>0</v>
      </c>
      <c r="P40" s="24" t="s">
        <v>328</v>
      </c>
      <c r="V40" s="92">
        <v>30000</v>
      </c>
      <c r="W40" s="92">
        <v>33999</v>
      </c>
      <c r="X40" s="24" t="str">
        <f t="shared" si="4"/>
        <v/>
      </c>
    </row>
    <row r="41" spans="1:24" x14ac:dyDescent="0.2">
      <c r="A41" s="17">
        <v>32000</v>
      </c>
      <c r="B41" s="15" t="s">
        <v>26</v>
      </c>
      <c r="C41" s="21">
        <f t="shared" si="0"/>
        <v>32000</v>
      </c>
      <c r="D41" s="21" t="str">
        <f t="shared" si="1"/>
        <v>Leasehold Improvements</v>
      </c>
      <c r="E41" s="21" t="str">
        <f t="shared" si="2"/>
        <v/>
      </c>
      <c r="F41" s="21"/>
      <c r="G41" s="24">
        <f t="shared" si="3"/>
        <v>32000</v>
      </c>
      <c r="H41" s="24">
        <v>32000</v>
      </c>
      <c r="I41" s="24" t="s">
        <v>26</v>
      </c>
      <c r="J41" s="24" t="s">
        <v>548</v>
      </c>
      <c r="K41" s="24" t="s">
        <v>549</v>
      </c>
      <c r="L41" s="24" t="s">
        <v>550</v>
      </c>
      <c r="N41" s="24" t="b">
        <v>1</v>
      </c>
      <c r="O41" s="24" t="b">
        <v>0</v>
      </c>
      <c r="P41" s="24" t="s">
        <v>328</v>
      </c>
      <c r="V41" s="92">
        <v>30000</v>
      </c>
      <c r="W41" s="92">
        <v>33999</v>
      </c>
      <c r="X41" s="24" t="str">
        <f t="shared" si="4"/>
        <v/>
      </c>
    </row>
    <row r="42" spans="1:24" x14ac:dyDescent="0.2">
      <c r="A42" s="17">
        <v>32500</v>
      </c>
      <c r="B42" s="15" t="s">
        <v>27</v>
      </c>
      <c r="C42" s="21">
        <f t="shared" si="0"/>
        <v>32500</v>
      </c>
      <c r="D42" s="21" t="str">
        <f t="shared" si="1"/>
        <v>Buildings</v>
      </c>
      <c r="E42" s="21" t="str">
        <f t="shared" si="2"/>
        <v/>
      </c>
      <c r="F42" s="21"/>
      <c r="G42" s="24">
        <f t="shared" si="3"/>
        <v>32500</v>
      </c>
      <c r="H42" s="24">
        <v>32500</v>
      </c>
      <c r="I42" s="24" t="s">
        <v>27</v>
      </c>
      <c r="J42" s="24" t="s">
        <v>548</v>
      </c>
      <c r="K42" s="24" t="s">
        <v>549</v>
      </c>
      <c r="L42" s="24" t="s">
        <v>550</v>
      </c>
      <c r="N42" s="24" t="b">
        <v>1</v>
      </c>
      <c r="O42" s="24" t="b">
        <v>0</v>
      </c>
      <c r="P42" s="24" t="s">
        <v>328</v>
      </c>
      <c r="V42" s="92">
        <v>30000</v>
      </c>
      <c r="W42" s="92">
        <v>33999</v>
      </c>
      <c r="X42" s="24" t="str">
        <f t="shared" si="4"/>
        <v/>
      </c>
    </row>
    <row r="43" spans="1:24" x14ac:dyDescent="0.2">
      <c r="A43" s="17">
        <v>33000</v>
      </c>
      <c r="B43" s="15" t="s">
        <v>467</v>
      </c>
      <c r="C43" s="21">
        <f t="shared" si="0"/>
        <v>33000</v>
      </c>
      <c r="D43" s="21" t="str">
        <f t="shared" si="1"/>
        <v>Building Property</v>
      </c>
      <c r="E43" s="21" t="str">
        <f t="shared" si="2"/>
        <v/>
      </c>
      <c r="F43" s="21"/>
      <c r="G43" s="24">
        <f t="shared" si="3"/>
        <v>33000</v>
      </c>
      <c r="H43" s="24">
        <v>33000</v>
      </c>
      <c r="I43" s="24" t="s">
        <v>467</v>
      </c>
      <c r="J43" s="24" t="s">
        <v>548</v>
      </c>
      <c r="K43" s="24" t="s">
        <v>549</v>
      </c>
      <c r="L43" s="24" t="s">
        <v>550</v>
      </c>
      <c r="N43" s="24" t="b">
        <v>1</v>
      </c>
      <c r="O43" s="24" t="b">
        <v>0</v>
      </c>
      <c r="P43" s="24" t="s">
        <v>328</v>
      </c>
      <c r="V43" s="92">
        <v>30000</v>
      </c>
      <c r="W43" s="92">
        <v>33999</v>
      </c>
      <c r="X43" s="24" t="str">
        <f t="shared" si="4"/>
        <v/>
      </c>
    </row>
    <row r="44" spans="1:24" x14ac:dyDescent="0.2">
      <c r="A44" s="17">
        <v>33500</v>
      </c>
      <c r="B44" s="15" t="s">
        <v>28</v>
      </c>
      <c r="C44" s="21">
        <f t="shared" si="0"/>
        <v>33500</v>
      </c>
      <c r="D44" s="21" t="str">
        <f t="shared" si="1"/>
        <v>Computer Software</v>
      </c>
      <c r="E44" s="21" t="str">
        <f t="shared" si="2"/>
        <v/>
      </c>
      <c r="F44" s="21"/>
      <c r="G44" s="24">
        <f t="shared" si="3"/>
        <v>33500</v>
      </c>
      <c r="H44" s="24">
        <v>33500</v>
      </c>
      <c r="I44" s="24" t="s">
        <v>28</v>
      </c>
      <c r="J44" s="24" t="s">
        <v>548</v>
      </c>
      <c r="K44" s="24" t="s">
        <v>549</v>
      </c>
      <c r="L44" s="24" t="s">
        <v>550</v>
      </c>
      <c r="N44" s="24" t="b">
        <v>1</v>
      </c>
      <c r="O44" s="24" t="b">
        <v>0</v>
      </c>
      <c r="P44" s="24" t="s">
        <v>328</v>
      </c>
      <c r="V44" s="92">
        <v>30000</v>
      </c>
      <c r="W44" s="92">
        <v>33999</v>
      </c>
      <c r="X44" s="24" t="str">
        <f t="shared" si="4"/>
        <v/>
      </c>
    </row>
    <row r="45" spans="1:24" x14ac:dyDescent="0.2">
      <c r="A45" s="17">
        <v>33600</v>
      </c>
      <c r="B45" s="15" t="s">
        <v>265</v>
      </c>
      <c r="C45" s="21">
        <f t="shared" si="0"/>
        <v>33600</v>
      </c>
      <c r="D45" s="21" t="str">
        <f t="shared" si="1"/>
        <v>Computer Software - Internally Developed</v>
      </c>
      <c r="E45" s="21" t="str">
        <f t="shared" si="2"/>
        <v/>
      </c>
      <c r="F45" s="21"/>
      <c r="G45" s="24">
        <f t="shared" si="3"/>
        <v>33600</v>
      </c>
      <c r="H45" s="24">
        <v>33600</v>
      </c>
      <c r="I45" s="24" t="s">
        <v>265</v>
      </c>
      <c r="J45" s="24" t="s">
        <v>548</v>
      </c>
      <c r="K45" s="24" t="s">
        <v>549</v>
      </c>
      <c r="L45" s="24" t="s">
        <v>550</v>
      </c>
      <c r="N45" s="24" t="b">
        <v>1</v>
      </c>
      <c r="O45" s="24" t="b">
        <v>0</v>
      </c>
      <c r="P45" s="24" t="s">
        <v>328</v>
      </c>
      <c r="V45" s="92">
        <v>30000</v>
      </c>
      <c r="W45" s="92">
        <v>33999</v>
      </c>
      <c r="X45" s="24" t="str">
        <f t="shared" si="4"/>
        <v/>
      </c>
    </row>
    <row r="46" spans="1:24" x14ac:dyDescent="0.2">
      <c r="A46" s="17">
        <v>34300</v>
      </c>
      <c r="B46" s="15" t="s">
        <v>29</v>
      </c>
      <c r="C46" s="21">
        <f t="shared" si="0"/>
        <v>34300</v>
      </c>
      <c r="D46" s="21" t="str">
        <f t="shared" si="1"/>
        <v>Goodwill</v>
      </c>
      <c r="E46" s="21" t="str">
        <f t="shared" si="2"/>
        <v/>
      </c>
      <c r="F46" s="21"/>
      <c r="G46" s="24">
        <f t="shared" si="3"/>
        <v>34300</v>
      </c>
      <c r="H46" s="24">
        <v>34300</v>
      </c>
      <c r="I46" s="24" t="s">
        <v>29</v>
      </c>
      <c r="J46" s="24" t="s">
        <v>548</v>
      </c>
      <c r="K46" s="24" t="s">
        <v>549</v>
      </c>
      <c r="L46" s="24" t="s">
        <v>550</v>
      </c>
      <c r="N46" s="24" t="b">
        <v>1</v>
      </c>
      <c r="O46" s="24" t="b">
        <v>0</v>
      </c>
      <c r="P46" s="24" t="s">
        <v>329</v>
      </c>
      <c r="V46" s="92">
        <v>34000</v>
      </c>
      <c r="W46" s="92">
        <v>34999</v>
      </c>
      <c r="X46" s="24" t="str">
        <f t="shared" si="4"/>
        <v/>
      </c>
    </row>
    <row r="47" spans="1:24" x14ac:dyDescent="0.2">
      <c r="A47" s="17">
        <v>34400</v>
      </c>
      <c r="B47" s="15" t="s">
        <v>30</v>
      </c>
      <c r="C47" s="21">
        <f t="shared" si="0"/>
        <v>34400</v>
      </c>
      <c r="D47" s="21" t="str">
        <f t="shared" si="1"/>
        <v>Patents</v>
      </c>
      <c r="E47" s="21" t="str">
        <f t="shared" si="2"/>
        <v/>
      </c>
      <c r="F47" s="21"/>
      <c r="G47" s="24">
        <f t="shared" si="3"/>
        <v>34400</v>
      </c>
      <c r="H47" s="24">
        <v>34400</v>
      </c>
      <c r="I47" s="24" t="s">
        <v>30</v>
      </c>
      <c r="J47" s="24" t="s">
        <v>548</v>
      </c>
      <c r="K47" s="24" t="s">
        <v>549</v>
      </c>
      <c r="L47" s="24" t="s">
        <v>550</v>
      </c>
      <c r="N47" s="24" t="b">
        <v>1</v>
      </c>
      <c r="O47" s="24" t="b">
        <v>0</v>
      </c>
      <c r="P47" s="24" t="s">
        <v>329</v>
      </c>
      <c r="V47" s="92">
        <v>34000</v>
      </c>
      <c r="W47" s="92">
        <v>34999</v>
      </c>
      <c r="X47" s="24" t="str">
        <f t="shared" si="4"/>
        <v/>
      </c>
    </row>
    <row r="48" spans="1:24" x14ac:dyDescent="0.2">
      <c r="A48" s="17">
        <v>34500</v>
      </c>
      <c r="B48" s="15" t="s">
        <v>31</v>
      </c>
      <c r="C48" s="21">
        <f t="shared" si="0"/>
        <v>34500</v>
      </c>
      <c r="D48" s="21" t="str">
        <f t="shared" si="1"/>
        <v>Trademarks</v>
      </c>
      <c r="E48" s="21" t="str">
        <f t="shared" si="2"/>
        <v/>
      </c>
      <c r="F48" s="21"/>
      <c r="G48" s="24">
        <f t="shared" si="3"/>
        <v>34500</v>
      </c>
      <c r="H48" s="24">
        <v>34500</v>
      </c>
      <c r="I48" s="24" t="s">
        <v>31</v>
      </c>
      <c r="J48" s="24" t="s">
        <v>548</v>
      </c>
      <c r="K48" s="24" t="s">
        <v>549</v>
      </c>
      <c r="L48" s="24" t="s">
        <v>550</v>
      </c>
      <c r="N48" s="24" t="b">
        <v>1</v>
      </c>
      <c r="O48" s="24" t="b">
        <v>0</v>
      </c>
      <c r="P48" s="24" t="s">
        <v>329</v>
      </c>
      <c r="V48" s="92">
        <v>34000</v>
      </c>
      <c r="W48" s="92">
        <v>34999</v>
      </c>
      <c r="X48" s="24" t="str">
        <f t="shared" si="4"/>
        <v/>
      </c>
    </row>
    <row r="49" spans="1:24" x14ac:dyDescent="0.2">
      <c r="A49" s="17">
        <v>34600</v>
      </c>
      <c r="B49" s="15" t="s">
        <v>32</v>
      </c>
      <c r="C49" s="21">
        <f t="shared" si="0"/>
        <v>34600</v>
      </c>
      <c r="D49" s="21" t="str">
        <f t="shared" si="1"/>
        <v>Organizational Costs</v>
      </c>
      <c r="E49" s="21" t="str">
        <f t="shared" si="2"/>
        <v/>
      </c>
      <c r="F49" s="21"/>
      <c r="G49" s="24">
        <f t="shared" si="3"/>
        <v>34600</v>
      </c>
      <c r="H49" s="24">
        <v>34600</v>
      </c>
      <c r="I49" s="24" t="s">
        <v>32</v>
      </c>
      <c r="J49" s="24" t="s">
        <v>548</v>
      </c>
      <c r="K49" s="24" t="s">
        <v>549</v>
      </c>
      <c r="L49" s="24" t="s">
        <v>550</v>
      </c>
      <c r="N49" s="24" t="b">
        <v>1</v>
      </c>
      <c r="O49" s="24" t="b">
        <v>0</v>
      </c>
      <c r="P49" s="24" t="s">
        <v>329</v>
      </c>
      <c r="V49" s="92">
        <v>34000</v>
      </c>
      <c r="W49" s="92">
        <v>34999</v>
      </c>
      <c r="X49" s="24" t="str">
        <f t="shared" si="4"/>
        <v/>
      </c>
    </row>
    <row r="50" spans="1:24" x14ac:dyDescent="0.2">
      <c r="A50" s="17">
        <v>35000</v>
      </c>
      <c r="B50" s="15" t="s">
        <v>5</v>
      </c>
      <c r="C50" s="21">
        <f t="shared" si="0"/>
        <v>35000</v>
      </c>
      <c r="D50" s="21" t="str">
        <f t="shared" si="1"/>
        <v>Securities: AFS</v>
      </c>
      <c r="E50" s="21" t="str">
        <f t="shared" si="2"/>
        <v/>
      </c>
      <c r="F50" s="21"/>
      <c r="G50" s="24">
        <f t="shared" si="3"/>
        <v>35000</v>
      </c>
      <c r="H50" s="24">
        <v>35000</v>
      </c>
      <c r="I50" s="24" t="s">
        <v>5</v>
      </c>
      <c r="J50" s="24" t="s">
        <v>548</v>
      </c>
      <c r="K50" s="24" t="s">
        <v>549</v>
      </c>
      <c r="L50" s="24" t="s">
        <v>550</v>
      </c>
      <c r="N50" s="24" t="b">
        <v>1</v>
      </c>
      <c r="O50" s="24" t="b">
        <v>0</v>
      </c>
      <c r="P50" s="24" t="s">
        <v>332</v>
      </c>
      <c r="V50" s="92">
        <v>35000</v>
      </c>
      <c r="W50" s="92">
        <v>35199</v>
      </c>
      <c r="X50" s="24" t="str">
        <f t="shared" si="4"/>
        <v/>
      </c>
    </row>
    <row r="51" spans="1:24" x14ac:dyDescent="0.2">
      <c r="A51" s="17">
        <v>35200</v>
      </c>
      <c r="B51" s="15" t="s">
        <v>6</v>
      </c>
      <c r="C51" s="21">
        <f t="shared" si="0"/>
        <v>35200</v>
      </c>
      <c r="D51" s="21" t="str">
        <f t="shared" si="1"/>
        <v>Securities: HTM</v>
      </c>
      <c r="E51" s="21" t="str">
        <f t="shared" si="2"/>
        <v/>
      </c>
      <c r="F51" s="21"/>
      <c r="G51" s="24">
        <f t="shared" si="3"/>
        <v>35200</v>
      </c>
      <c r="H51" s="24">
        <v>35200</v>
      </c>
      <c r="I51" s="24" t="s">
        <v>6</v>
      </c>
      <c r="J51" s="24" t="s">
        <v>548</v>
      </c>
      <c r="K51" s="24" t="s">
        <v>549</v>
      </c>
      <c r="L51" s="24" t="s">
        <v>550</v>
      </c>
      <c r="N51" s="24" t="b">
        <v>1</v>
      </c>
      <c r="O51" s="24" t="b">
        <v>0</v>
      </c>
      <c r="P51" s="24" t="s">
        <v>506</v>
      </c>
      <c r="V51" s="92">
        <v>35200</v>
      </c>
      <c r="W51" s="92">
        <v>35399</v>
      </c>
      <c r="X51" s="24" t="str">
        <f t="shared" si="4"/>
        <v/>
      </c>
    </row>
    <row r="52" spans="1:24" x14ac:dyDescent="0.2">
      <c r="A52" s="17">
        <v>35400</v>
      </c>
      <c r="B52" s="15" t="s">
        <v>501</v>
      </c>
      <c r="C52" s="21">
        <f t="shared" si="0"/>
        <v>35400</v>
      </c>
      <c r="D52" s="21" t="str">
        <f t="shared" si="1"/>
        <v>Derivative Asset - Noncurrent</v>
      </c>
      <c r="E52" s="21" t="str">
        <f t="shared" si="2"/>
        <v/>
      </c>
      <c r="F52" s="21"/>
      <c r="G52" s="24">
        <f t="shared" si="3"/>
        <v>35400</v>
      </c>
      <c r="H52" s="24">
        <v>35400</v>
      </c>
      <c r="I52" s="24" t="s">
        <v>501</v>
      </c>
      <c r="J52" s="24" t="s">
        <v>548</v>
      </c>
      <c r="K52" s="24" t="s">
        <v>549</v>
      </c>
      <c r="L52" s="24" t="s">
        <v>550</v>
      </c>
      <c r="N52" s="24" t="b">
        <v>1</v>
      </c>
      <c r="O52" s="24" t="b">
        <v>0</v>
      </c>
      <c r="P52" s="24" t="s">
        <v>507</v>
      </c>
      <c r="V52" s="92">
        <v>35400</v>
      </c>
      <c r="W52" s="92">
        <v>35499</v>
      </c>
      <c r="X52" s="24" t="str">
        <f t="shared" si="4"/>
        <v/>
      </c>
    </row>
    <row r="53" spans="1:24" x14ac:dyDescent="0.2">
      <c r="A53" s="17">
        <v>35500</v>
      </c>
      <c r="B53" s="15" t="s">
        <v>528</v>
      </c>
      <c r="C53" s="21">
        <f t="shared" si="0"/>
        <v>35500</v>
      </c>
      <c r="D53" s="21" t="str">
        <f t="shared" si="1"/>
        <v>Investment in Sub - Noncurrent</v>
      </c>
      <c r="E53" s="21" t="str">
        <f t="shared" si="2"/>
        <v/>
      </c>
      <c r="F53" s="21"/>
      <c r="G53" s="24">
        <f t="shared" si="3"/>
        <v>35500</v>
      </c>
      <c r="H53" s="24">
        <v>35500</v>
      </c>
      <c r="I53" s="24" t="s">
        <v>528</v>
      </c>
      <c r="J53" s="24" t="s">
        <v>548</v>
      </c>
      <c r="K53" s="24" t="s">
        <v>549</v>
      </c>
      <c r="L53" s="24" t="s">
        <v>550</v>
      </c>
      <c r="N53" s="24" t="b">
        <v>1</v>
      </c>
      <c r="O53" s="24" t="b">
        <v>0</v>
      </c>
      <c r="P53" s="24" t="s">
        <v>331</v>
      </c>
      <c r="V53" s="92">
        <v>35500</v>
      </c>
      <c r="W53" s="92">
        <v>35699</v>
      </c>
      <c r="X53" s="24" t="str">
        <f t="shared" si="4"/>
        <v/>
      </c>
    </row>
    <row r="54" spans="1:24" x14ac:dyDescent="0.2">
      <c r="A54" s="17">
        <v>35700</v>
      </c>
      <c r="B54" s="15" t="s">
        <v>33</v>
      </c>
      <c r="C54" s="21">
        <f t="shared" si="0"/>
        <v>35700</v>
      </c>
      <c r="D54" s="21" t="str">
        <f t="shared" si="1"/>
        <v>Land</v>
      </c>
      <c r="E54" s="21" t="str">
        <f t="shared" si="2"/>
        <v/>
      </c>
      <c r="F54" s="21"/>
      <c r="G54" s="24">
        <f t="shared" si="3"/>
        <v>35700</v>
      </c>
      <c r="H54" s="24">
        <v>35700</v>
      </c>
      <c r="I54" s="24" t="s">
        <v>33</v>
      </c>
      <c r="J54" s="24" t="s">
        <v>548</v>
      </c>
      <c r="K54" s="24" t="s">
        <v>549</v>
      </c>
      <c r="L54" s="24" t="s">
        <v>550</v>
      </c>
      <c r="N54" s="24" t="b">
        <v>1</v>
      </c>
      <c r="O54" s="24" t="b">
        <v>0</v>
      </c>
      <c r="P54" s="24" t="s">
        <v>330</v>
      </c>
      <c r="V54" s="92">
        <v>35700</v>
      </c>
      <c r="W54" s="92">
        <v>35999</v>
      </c>
      <c r="X54" s="24" t="str">
        <f t="shared" si="4"/>
        <v/>
      </c>
    </row>
    <row r="55" spans="1:24" x14ac:dyDescent="0.2">
      <c r="A55" s="17">
        <v>36000</v>
      </c>
      <c r="B55" s="15" t="s">
        <v>34</v>
      </c>
      <c r="C55" s="21">
        <f t="shared" si="0"/>
        <v>36000</v>
      </c>
      <c r="D55" s="21" t="str">
        <f t="shared" si="1"/>
        <v>Notes Receivable - Noncurrent</v>
      </c>
      <c r="E55" s="21" t="str">
        <f t="shared" si="2"/>
        <v/>
      </c>
      <c r="F55" s="21"/>
      <c r="G55" s="24">
        <f t="shared" si="3"/>
        <v>36000</v>
      </c>
      <c r="H55" s="24">
        <v>36000</v>
      </c>
      <c r="I55" s="24" t="s">
        <v>34</v>
      </c>
      <c r="J55" s="24" t="s">
        <v>548</v>
      </c>
      <c r="K55" s="24" t="s">
        <v>549</v>
      </c>
      <c r="L55" s="24" t="s">
        <v>550</v>
      </c>
      <c r="N55" s="24" t="b">
        <v>1</v>
      </c>
      <c r="O55" s="24" t="b">
        <v>0</v>
      </c>
      <c r="P55" s="24" t="s">
        <v>333</v>
      </c>
      <c r="V55" s="92">
        <v>36000</v>
      </c>
      <c r="W55" s="92">
        <v>36699</v>
      </c>
      <c r="X55" s="24" t="str">
        <f t="shared" si="4"/>
        <v/>
      </c>
    </row>
    <row r="56" spans="1:24" x14ac:dyDescent="0.2">
      <c r="A56" s="17">
        <v>36700</v>
      </c>
      <c r="B56" s="15" t="s">
        <v>35</v>
      </c>
      <c r="C56" s="21">
        <f t="shared" si="0"/>
        <v>36700</v>
      </c>
      <c r="D56" s="21" t="str">
        <f t="shared" si="1"/>
        <v>Deposits: Rent</v>
      </c>
      <c r="E56" s="21" t="str">
        <f t="shared" si="2"/>
        <v/>
      </c>
      <c r="F56" s="21"/>
      <c r="G56" s="24">
        <f t="shared" si="3"/>
        <v>36700</v>
      </c>
      <c r="H56" s="24">
        <v>36700</v>
      </c>
      <c r="I56" s="24" t="s">
        <v>35</v>
      </c>
      <c r="J56" s="24" t="s">
        <v>548</v>
      </c>
      <c r="K56" s="24" t="s">
        <v>549</v>
      </c>
      <c r="L56" s="24" t="s">
        <v>550</v>
      </c>
      <c r="N56" s="24" t="b">
        <v>1</v>
      </c>
      <c r="O56" s="24" t="b">
        <v>0</v>
      </c>
      <c r="P56" s="24" t="s">
        <v>398</v>
      </c>
      <c r="V56" s="92">
        <v>36700</v>
      </c>
      <c r="W56" s="92">
        <v>37499</v>
      </c>
      <c r="X56" s="24" t="str">
        <f t="shared" si="4"/>
        <v/>
      </c>
    </row>
    <row r="57" spans="1:24" x14ac:dyDescent="0.2">
      <c r="A57" s="17">
        <v>36800</v>
      </c>
      <c r="B57" s="15" t="s">
        <v>36</v>
      </c>
      <c r="C57" s="21">
        <f t="shared" si="0"/>
        <v>36800</v>
      </c>
      <c r="D57" s="21" t="str">
        <f t="shared" si="1"/>
        <v>Deposits: Other</v>
      </c>
      <c r="E57" s="21" t="str">
        <f t="shared" si="2"/>
        <v/>
      </c>
      <c r="F57" s="21"/>
      <c r="G57" s="24">
        <f t="shared" si="3"/>
        <v>36800</v>
      </c>
      <c r="H57" s="24">
        <v>36800</v>
      </c>
      <c r="I57" s="24" t="s">
        <v>36</v>
      </c>
      <c r="J57" s="24" t="s">
        <v>548</v>
      </c>
      <c r="K57" s="24" t="s">
        <v>549</v>
      </c>
      <c r="L57" s="24" t="s">
        <v>550</v>
      </c>
      <c r="N57" s="24" t="b">
        <v>1</v>
      </c>
      <c r="O57" s="24" t="b">
        <v>0</v>
      </c>
      <c r="P57" s="24" t="s">
        <v>398</v>
      </c>
      <c r="V57" s="92">
        <v>36700</v>
      </c>
      <c r="W57" s="92">
        <v>37499</v>
      </c>
      <c r="X57" s="24" t="str">
        <f t="shared" si="4"/>
        <v/>
      </c>
    </row>
    <row r="58" spans="1:24" x14ac:dyDescent="0.2">
      <c r="A58" s="17">
        <v>37000</v>
      </c>
      <c r="B58" s="15" t="s">
        <v>37</v>
      </c>
      <c r="C58" s="21">
        <f t="shared" si="0"/>
        <v>37000</v>
      </c>
      <c r="D58" s="21" t="str">
        <f t="shared" si="1"/>
        <v>Deferred Expenses</v>
      </c>
      <c r="E58" s="21" t="str">
        <f t="shared" si="2"/>
        <v/>
      </c>
      <c r="F58" s="21"/>
      <c r="G58" s="24">
        <f t="shared" si="3"/>
        <v>37000</v>
      </c>
      <c r="H58" s="24">
        <v>37000</v>
      </c>
      <c r="I58" s="24" t="s">
        <v>37</v>
      </c>
      <c r="J58" s="24" t="s">
        <v>548</v>
      </c>
      <c r="K58" s="24" t="s">
        <v>549</v>
      </c>
      <c r="L58" s="24" t="s">
        <v>550</v>
      </c>
      <c r="N58" s="24" t="b">
        <v>1</v>
      </c>
      <c r="O58" s="24" t="b">
        <v>0</v>
      </c>
      <c r="P58" s="24" t="s">
        <v>398</v>
      </c>
      <c r="V58" s="92">
        <v>36700</v>
      </c>
      <c r="W58" s="92">
        <v>37499</v>
      </c>
      <c r="X58" s="24" t="str">
        <f t="shared" si="4"/>
        <v/>
      </c>
    </row>
    <row r="59" spans="1:24" x14ac:dyDescent="0.2">
      <c r="A59" s="17">
        <v>37500</v>
      </c>
      <c r="B59" s="15" t="s">
        <v>38</v>
      </c>
      <c r="C59" s="21">
        <f t="shared" si="0"/>
        <v>37500</v>
      </c>
      <c r="D59" s="21" t="str">
        <f t="shared" si="1"/>
        <v>Def. Tax Assets: Non-Current</v>
      </c>
      <c r="E59" s="21" t="str">
        <f t="shared" si="2"/>
        <v/>
      </c>
      <c r="F59" s="21"/>
      <c r="G59" s="24">
        <f t="shared" si="3"/>
        <v>37500</v>
      </c>
      <c r="H59" s="24">
        <v>37500</v>
      </c>
      <c r="I59" s="24" t="s">
        <v>38</v>
      </c>
      <c r="J59" s="24" t="s">
        <v>548</v>
      </c>
      <c r="K59" s="24" t="s">
        <v>549</v>
      </c>
      <c r="L59" s="24" t="s">
        <v>550</v>
      </c>
      <c r="N59" s="24" t="b">
        <v>1</v>
      </c>
      <c r="O59" s="24" t="b">
        <v>0</v>
      </c>
      <c r="P59" s="24" t="s">
        <v>334</v>
      </c>
      <c r="V59" s="92">
        <v>37500</v>
      </c>
      <c r="W59" s="92">
        <v>37599</v>
      </c>
      <c r="X59" s="24" t="str">
        <f t="shared" si="4"/>
        <v/>
      </c>
    </row>
    <row r="60" spans="1:24" x14ac:dyDescent="0.2">
      <c r="A60" s="17">
        <v>37600</v>
      </c>
      <c r="B60" s="15" t="s">
        <v>515</v>
      </c>
      <c r="C60" s="21">
        <f t="shared" si="0"/>
        <v>37600</v>
      </c>
      <c r="D60" s="21" t="str">
        <f t="shared" si="1"/>
        <v>Other Noncurrent Asset (1)</v>
      </c>
      <c r="E60" s="21" t="str">
        <f t="shared" si="2"/>
        <v/>
      </c>
      <c r="F60" s="21"/>
      <c r="G60" s="24">
        <f t="shared" si="3"/>
        <v>37600</v>
      </c>
      <c r="H60" s="24">
        <v>37600</v>
      </c>
      <c r="I60" s="24" t="s">
        <v>515</v>
      </c>
      <c r="J60" s="24" t="s">
        <v>548</v>
      </c>
      <c r="K60" s="24" t="s">
        <v>549</v>
      </c>
      <c r="L60" s="24" t="s">
        <v>550</v>
      </c>
      <c r="N60" s="24" t="b">
        <v>1</v>
      </c>
      <c r="O60" s="24" t="b">
        <v>0</v>
      </c>
      <c r="P60" s="24" t="s">
        <v>338</v>
      </c>
      <c r="V60" s="92">
        <v>37600</v>
      </c>
      <c r="W60" s="92">
        <v>38999</v>
      </c>
      <c r="X60" s="24" t="str">
        <f t="shared" si="4"/>
        <v/>
      </c>
    </row>
    <row r="61" spans="1:24" x14ac:dyDescent="0.2">
      <c r="A61" s="17">
        <v>39000</v>
      </c>
      <c r="B61" s="15" t="s">
        <v>39</v>
      </c>
      <c r="C61" s="21">
        <f t="shared" si="0"/>
        <v>39000</v>
      </c>
      <c r="D61" s="21" t="str">
        <f t="shared" si="1"/>
        <v>Accum. Depr. Autos &amp; Trucks</v>
      </c>
      <c r="E61" s="21" t="str">
        <f t="shared" si="2"/>
        <v/>
      </c>
      <c r="F61" s="21"/>
      <c r="G61" s="24">
        <f t="shared" si="3"/>
        <v>39000</v>
      </c>
      <c r="H61" s="24">
        <v>39000</v>
      </c>
      <c r="I61" s="24" t="s">
        <v>39</v>
      </c>
      <c r="J61" s="24" t="s">
        <v>548</v>
      </c>
      <c r="K61" s="24" t="s">
        <v>549</v>
      </c>
      <c r="L61" s="24" t="s">
        <v>550</v>
      </c>
      <c r="N61" s="24" t="b">
        <v>1</v>
      </c>
      <c r="O61" s="24" t="b">
        <v>0</v>
      </c>
      <c r="P61" s="24" t="s">
        <v>395</v>
      </c>
      <c r="V61" s="92">
        <v>39000</v>
      </c>
      <c r="W61" s="92">
        <v>39799</v>
      </c>
      <c r="X61" s="24" t="str">
        <f t="shared" si="4"/>
        <v/>
      </c>
    </row>
    <row r="62" spans="1:24" x14ac:dyDescent="0.2">
      <c r="A62" s="17">
        <v>39100</v>
      </c>
      <c r="B62" s="15" t="s">
        <v>40</v>
      </c>
      <c r="C62" s="21">
        <f t="shared" si="0"/>
        <v>39100</v>
      </c>
      <c r="D62" s="21" t="str">
        <f t="shared" si="1"/>
        <v>Accum. Depr. Furniture &amp; Fix</v>
      </c>
      <c r="E62" s="21" t="str">
        <f t="shared" si="2"/>
        <v/>
      </c>
      <c r="F62" s="21"/>
      <c r="G62" s="24">
        <f t="shared" si="3"/>
        <v>39100</v>
      </c>
      <c r="H62" s="24">
        <v>39100</v>
      </c>
      <c r="I62" s="24" t="s">
        <v>40</v>
      </c>
      <c r="J62" s="24" t="s">
        <v>548</v>
      </c>
      <c r="K62" s="24" t="s">
        <v>549</v>
      </c>
      <c r="L62" s="24" t="s">
        <v>550</v>
      </c>
      <c r="N62" s="24" t="b">
        <v>1</v>
      </c>
      <c r="O62" s="24" t="b">
        <v>0</v>
      </c>
      <c r="P62" s="24" t="s">
        <v>395</v>
      </c>
      <c r="V62" s="92">
        <v>39000</v>
      </c>
      <c r="W62" s="92">
        <v>39799</v>
      </c>
      <c r="X62" s="24" t="str">
        <f t="shared" si="4"/>
        <v/>
      </c>
    </row>
    <row r="63" spans="1:24" x14ac:dyDescent="0.2">
      <c r="A63" s="17">
        <v>39200</v>
      </c>
      <c r="B63" s="15" t="s">
        <v>41</v>
      </c>
      <c r="C63" s="21">
        <f t="shared" si="0"/>
        <v>39200</v>
      </c>
      <c r="D63" s="21" t="str">
        <f t="shared" si="1"/>
        <v>Accum. Depr. Equipment</v>
      </c>
      <c r="E63" s="21" t="str">
        <f t="shared" si="2"/>
        <v/>
      </c>
      <c r="F63" s="21"/>
      <c r="G63" s="24">
        <f t="shared" si="3"/>
        <v>39200</v>
      </c>
      <c r="H63" s="24">
        <v>39200</v>
      </c>
      <c r="I63" s="24" t="s">
        <v>41</v>
      </c>
      <c r="J63" s="24" t="s">
        <v>548</v>
      </c>
      <c r="K63" s="24" t="s">
        <v>549</v>
      </c>
      <c r="L63" s="24" t="s">
        <v>550</v>
      </c>
      <c r="N63" s="24" t="b">
        <v>1</v>
      </c>
      <c r="O63" s="24" t="b">
        <v>0</v>
      </c>
      <c r="P63" s="24" t="s">
        <v>395</v>
      </c>
      <c r="V63" s="92">
        <v>39000</v>
      </c>
      <c r="W63" s="92">
        <v>39799</v>
      </c>
      <c r="X63" s="24" t="str">
        <f t="shared" si="4"/>
        <v/>
      </c>
    </row>
    <row r="64" spans="1:24" x14ac:dyDescent="0.2">
      <c r="A64" s="17">
        <v>39280</v>
      </c>
      <c r="B64" s="26" t="s">
        <v>533</v>
      </c>
      <c r="C64" s="21">
        <f t="shared" si="0"/>
        <v>39280</v>
      </c>
      <c r="D64" s="21" t="str">
        <f t="shared" si="1"/>
        <v>Accum. Depr. Tooling</v>
      </c>
      <c r="E64" s="21" t="str">
        <f t="shared" si="2"/>
        <v/>
      </c>
      <c r="F64" s="21"/>
      <c r="G64" s="24">
        <f t="shared" si="3"/>
        <v>39280</v>
      </c>
      <c r="H64" s="24">
        <v>39280</v>
      </c>
      <c r="I64" s="24" t="s">
        <v>533</v>
      </c>
      <c r="J64" s="24" t="s">
        <v>548</v>
      </c>
      <c r="K64" s="24" t="s">
        <v>549</v>
      </c>
      <c r="L64" s="24" t="s">
        <v>550</v>
      </c>
      <c r="N64" s="24" t="b">
        <v>1</v>
      </c>
      <c r="O64" s="24" t="b">
        <v>0</v>
      </c>
      <c r="P64" s="24" t="s">
        <v>395</v>
      </c>
      <c r="V64" s="92">
        <v>39000</v>
      </c>
      <c r="W64" s="92">
        <v>39799</v>
      </c>
      <c r="X64" s="24" t="str">
        <f t="shared" si="4"/>
        <v/>
      </c>
    </row>
    <row r="65" spans="1:24" x14ac:dyDescent="0.2">
      <c r="A65" s="17">
        <v>39300</v>
      </c>
      <c r="B65" s="15" t="s">
        <v>42</v>
      </c>
      <c r="C65" s="21">
        <f t="shared" si="0"/>
        <v>39300</v>
      </c>
      <c r="D65" s="21" t="str">
        <f t="shared" si="1"/>
        <v>Accum. Depr. Computers</v>
      </c>
      <c r="E65" s="21" t="str">
        <f t="shared" si="2"/>
        <v/>
      </c>
      <c r="F65" s="21"/>
      <c r="G65" s="24">
        <f t="shared" si="3"/>
        <v>39300</v>
      </c>
      <c r="H65" s="24">
        <v>39300</v>
      </c>
      <c r="I65" s="24" t="s">
        <v>42</v>
      </c>
      <c r="J65" s="24" t="s">
        <v>548</v>
      </c>
      <c r="K65" s="24" t="s">
        <v>549</v>
      </c>
      <c r="L65" s="24" t="s">
        <v>550</v>
      </c>
      <c r="N65" s="24" t="b">
        <v>1</v>
      </c>
      <c r="O65" s="24" t="b">
        <v>0</v>
      </c>
      <c r="P65" s="24" t="s">
        <v>395</v>
      </c>
      <c r="V65" s="92">
        <v>39000</v>
      </c>
      <c r="W65" s="92">
        <v>39799</v>
      </c>
      <c r="X65" s="24" t="str">
        <f t="shared" si="4"/>
        <v/>
      </c>
    </row>
    <row r="66" spans="1:24" x14ac:dyDescent="0.2">
      <c r="A66" s="17">
        <v>39400</v>
      </c>
      <c r="B66" s="15" t="s">
        <v>43</v>
      </c>
      <c r="C66" s="21">
        <f t="shared" si="0"/>
        <v>39400</v>
      </c>
      <c r="D66" s="21" t="str">
        <f t="shared" si="1"/>
        <v>Accum. Depr. Improvement</v>
      </c>
      <c r="E66" s="21" t="str">
        <f t="shared" si="2"/>
        <v/>
      </c>
      <c r="F66" s="21"/>
      <c r="G66" s="24">
        <f t="shared" si="3"/>
        <v>39400</v>
      </c>
      <c r="H66" s="24">
        <v>39400</v>
      </c>
      <c r="I66" s="24" t="s">
        <v>43</v>
      </c>
      <c r="J66" s="24" t="s">
        <v>548</v>
      </c>
      <c r="K66" s="24" t="s">
        <v>549</v>
      </c>
      <c r="L66" s="24" t="s">
        <v>550</v>
      </c>
      <c r="N66" s="24" t="b">
        <v>1</v>
      </c>
      <c r="O66" s="24" t="b">
        <v>0</v>
      </c>
      <c r="P66" s="24" t="s">
        <v>395</v>
      </c>
      <c r="V66" s="92">
        <v>39000</v>
      </c>
      <c r="W66" s="92">
        <v>39799</v>
      </c>
      <c r="X66" s="24" t="str">
        <f t="shared" si="4"/>
        <v/>
      </c>
    </row>
    <row r="67" spans="1:24" x14ac:dyDescent="0.2">
      <c r="A67" s="17">
        <v>39500</v>
      </c>
      <c r="B67" s="15" t="s">
        <v>44</v>
      </c>
      <c r="C67" s="21">
        <f t="shared" si="0"/>
        <v>39500</v>
      </c>
      <c r="D67" s="21" t="str">
        <f t="shared" si="1"/>
        <v>Accum. Depr. Perm/Lease Improv</v>
      </c>
      <c r="E67" s="21" t="str">
        <f t="shared" si="2"/>
        <v/>
      </c>
      <c r="F67" s="21"/>
      <c r="G67" s="24">
        <f t="shared" si="3"/>
        <v>39500</v>
      </c>
      <c r="H67" s="24">
        <v>39500</v>
      </c>
      <c r="I67" s="24" t="s">
        <v>44</v>
      </c>
      <c r="J67" s="24" t="s">
        <v>548</v>
      </c>
      <c r="K67" s="24" t="s">
        <v>549</v>
      </c>
      <c r="L67" s="24" t="s">
        <v>550</v>
      </c>
      <c r="N67" s="24" t="b">
        <v>1</v>
      </c>
      <c r="O67" s="24" t="b">
        <v>0</v>
      </c>
      <c r="P67" s="24" t="s">
        <v>395</v>
      </c>
      <c r="V67" s="92">
        <v>39000</v>
      </c>
      <c r="W67" s="92">
        <v>39799</v>
      </c>
      <c r="X67" s="24" t="str">
        <f t="shared" si="4"/>
        <v/>
      </c>
    </row>
    <row r="68" spans="1:24" x14ac:dyDescent="0.2">
      <c r="A68" s="17">
        <v>39600</v>
      </c>
      <c r="B68" s="15" t="s">
        <v>45</v>
      </c>
      <c r="C68" s="21">
        <f t="shared" ref="C68:C131" si="5">VLOOKUP(A68,$H$3:$I$287,1,FALSE)</f>
        <v>39600</v>
      </c>
      <c r="D68" s="21" t="str">
        <f t="shared" ref="D68:D131" si="6">VLOOKUP(A68,$H$3:$I$287,2,FALSE)</f>
        <v>Accum. Amort. Land Impr.</v>
      </c>
      <c r="E68" s="21" t="str">
        <f t="shared" ref="E68:E131" si="7">IF(B68=D68,"","CHANGE")</f>
        <v/>
      </c>
      <c r="F68" s="21"/>
      <c r="G68" s="24">
        <f t="shared" ref="G68:G131" si="8">VLOOKUP(H68,$A$3:$B$310,1,FALSE)</f>
        <v>39600</v>
      </c>
      <c r="H68" s="24">
        <v>39600</v>
      </c>
      <c r="I68" s="24" t="s">
        <v>45</v>
      </c>
      <c r="J68" s="24" t="s">
        <v>548</v>
      </c>
      <c r="K68" s="24" t="s">
        <v>549</v>
      </c>
      <c r="L68" s="24" t="s">
        <v>550</v>
      </c>
      <c r="N68" s="24" t="b">
        <v>1</v>
      </c>
      <c r="O68" s="24" t="b">
        <v>0</v>
      </c>
      <c r="P68" s="24" t="s">
        <v>395</v>
      </c>
      <c r="V68" s="92">
        <v>39000</v>
      </c>
      <c r="W68" s="92">
        <v>39799</v>
      </c>
      <c r="X68" s="24" t="str">
        <f t="shared" ref="X68:X131" si="9">IF(H68&gt;=V68,IF(H68&lt;=W68,"","ERROR"),"ERROR")</f>
        <v/>
      </c>
    </row>
    <row r="69" spans="1:24" x14ac:dyDescent="0.2">
      <c r="A69" s="17">
        <v>39700</v>
      </c>
      <c r="B69" s="15" t="s">
        <v>46</v>
      </c>
      <c r="C69" s="21">
        <f t="shared" si="5"/>
        <v>39700</v>
      </c>
      <c r="D69" s="21" t="str">
        <f t="shared" si="6"/>
        <v>Accum. Amort. Software</v>
      </c>
      <c r="E69" s="21" t="str">
        <f t="shared" si="7"/>
        <v/>
      </c>
      <c r="F69" s="21"/>
      <c r="G69" s="24">
        <f t="shared" si="8"/>
        <v>39700</v>
      </c>
      <c r="H69" s="24">
        <v>39700</v>
      </c>
      <c r="I69" s="24" t="s">
        <v>46</v>
      </c>
      <c r="J69" s="24" t="s">
        <v>548</v>
      </c>
      <c r="K69" s="24" t="s">
        <v>549</v>
      </c>
      <c r="L69" s="24" t="s">
        <v>550</v>
      </c>
      <c r="N69" s="24" t="b">
        <v>1</v>
      </c>
      <c r="O69" s="24" t="b">
        <v>0</v>
      </c>
      <c r="P69" s="24" t="s">
        <v>395</v>
      </c>
      <c r="V69" s="92">
        <v>39000</v>
      </c>
      <c r="W69" s="92">
        <v>39799</v>
      </c>
      <c r="X69" s="24" t="str">
        <f t="shared" si="9"/>
        <v/>
      </c>
    </row>
    <row r="70" spans="1:24" x14ac:dyDescent="0.2">
      <c r="A70" s="17">
        <v>39800</v>
      </c>
      <c r="B70" s="15" t="s">
        <v>47</v>
      </c>
      <c r="C70" s="21">
        <f t="shared" si="5"/>
        <v>39800</v>
      </c>
      <c r="D70" s="21" t="str">
        <f t="shared" si="6"/>
        <v>Accum. Amort. Goodwill</v>
      </c>
      <c r="E70" s="21" t="str">
        <f t="shared" si="7"/>
        <v/>
      </c>
      <c r="F70" s="21"/>
      <c r="G70" s="24">
        <f t="shared" si="8"/>
        <v>39800</v>
      </c>
      <c r="H70" s="24">
        <v>39800</v>
      </c>
      <c r="I70" s="24" t="s">
        <v>47</v>
      </c>
      <c r="J70" s="24" t="s">
        <v>548</v>
      </c>
      <c r="K70" s="24" t="s">
        <v>549</v>
      </c>
      <c r="L70" s="24" t="s">
        <v>550</v>
      </c>
      <c r="N70" s="24" t="b">
        <v>1</v>
      </c>
      <c r="O70" s="24" t="b">
        <v>0</v>
      </c>
      <c r="P70" s="24" t="s">
        <v>339</v>
      </c>
      <c r="V70" s="92">
        <v>39800</v>
      </c>
      <c r="W70" s="92">
        <v>40099</v>
      </c>
      <c r="X70" s="24" t="str">
        <f t="shared" si="9"/>
        <v/>
      </c>
    </row>
    <row r="71" spans="1:24" x14ac:dyDescent="0.2">
      <c r="A71" s="17">
        <v>39850</v>
      </c>
      <c r="B71" s="15" t="s">
        <v>48</v>
      </c>
      <c r="C71" s="21">
        <f t="shared" si="5"/>
        <v>39850</v>
      </c>
      <c r="D71" s="21" t="str">
        <f t="shared" si="6"/>
        <v>Accum. Amort. Patents</v>
      </c>
      <c r="E71" s="21" t="str">
        <f t="shared" si="7"/>
        <v/>
      </c>
      <c r="F71" s="21"/>
      <c r="G71" s="24">
        <f t="shared" si="8"/>
        <v>39850</v>
      </c>
      <c r="H71" s="24">
        <v>39850</v>
      </c>
      <c r="I71" s="24" t="s">
        <v>48</v>
      </c>
      <c r="J71" s="24" t="s">
        <v>548</v>
      </c>
      <c r="K71" s="24" t="s">
        <v>549</v>
      </c>
      <c r="L71" s="24" t="s">
        <v>550</v>
      </c>
      <c r="N71" s="24" t="b">
        <v>1</v>
      </c>
      <c r="O71" s="24" t="b">
        <v>0</v>
      </c>
      <c r="P71" s="24" t="s">
        <v>339</v>
      </c>
      <c r="V71" s="92">
        <v>39800</v>
      </c>
      <c r="W71" s="92">
        <v>40099</v>
      </c>
      <c r="X71" s="24" t="str">
        <f t="shared" si="9"/>
        <v/>
      </c>
    </row>
    <row r="72" spans="1:24" x14ac:dyDescent="0.2">
      <c r="A72" s="17">
        <v>39900</v>
      </c>
      <c r="B72" s="15" t="s">
        <v>49</v>
      </c>
      <c r="C72" s="21">
        <f t="shared" si="5"/>
        <v>39900</v>
      </c>
      <c r="D72" s="21" t="str">
        <f t="shared" si="6"/>
        <v>Accum. Amort. Trademarks</v>
      </c>
      <c r="E72" s="21" t="str">
        <f t="shared" si="7"/>
        <v/>
      </c>
      <c r="F72" s="21"/>
      <c r="G72" s="24">
        <f t="shared" si="8"/>
        <v>39900</v>
      </c>
      <c r="H72" s="24">
        <v>39900</v>
      </c>
      <c r="I72" s="24" t="s">
        <v>49</v>
      </c>
      <c r="J72" s="24" t="s">
        <v>548</v>
      </c>
      <c r="K72" s="24" t="s">
        <v>549</v>
      </c>
      <c r="L72" s="24" t="s">
        <v>550</v>
      </c>
      <c r="N72" s="24" t="b">
        <v>1</v>
      </c>
      <c r="O72" s="24" t="b">
        <v>0</v>
      </c>
      <c r="P72" s="24" t="s">
        <v>339</v>
      </c>
      <c r="V72" s="92">
        <v>39800</v>
      </c>
      <c r="W72" s="92">
        <v>40099</v>
      </c>
      <c r="X72" s="24" t="str">
        <f t="shared" si="9"/>
        <v/>
      </c>
    </row>
    <row r="73" spans="1:24" x14ac:dyDescent="0.2">
      <c r="A73" s="17">
        <v>39950</v>
      </c>
      <c r="B73" s="15" t="s">
        <v>50</v>
      </c>
      <c r="C73" s="21">
        <f t="shared" si="5"/>
        <v>39950</v>
      </c>
      <c r="D73" s="21" t="str">
        <f t="shared" si="6"/>
        <v>Accum. Amort. Org. Costs</v>
      </c>
      <c r="E73" s="21" t="str">
        <f t="shared" si="7"/>
        <v/>
      </c>
      <c r="F73" s="21"/>
      <c r="G73" s="24">
        <f t="shared" si="8"/>
        <v>39950</v>
      </c>
      <c r="H73" s="24">
        <v>39950</v>
      </c>
      <c r="I73" s="24" t="s">
        <v>50</v>
      </c>
      <c r="J73" s="24" t="s">
        <v>548</v>
      </c>
      <c r="K73" s="24" t="s">
        <v>549</v>
      </c>
      <c r="L73" s="24" t="s">
        <v>550</v>
      </c>
      <c r="N73" s="24" t="b">
        <v>1</v>
      </c>
      <c r="O73" s="24" t="b">
        <v>0</v>
      </c>
      <c r="P73" s="24" t="s">
        <v>339</v>
      </c>
      <c r="V73" s="92">
        <v>39800</v>
      </c>
      <c r="W73" s="92">
        <v>40099</v>
      </c>
      <c r="X73" s="24" t="str">
        <f t="shared" si="9"/>
        <v/>
      </c>
    </row>
    <row r="74" spans="1:24" x14ac:dyDescent="0.2">
      <c r="A74" s="17">
        <v>40000</v>
      </c>
      <c r="B74" s="15" t="s">
        <v>51</v>
      </c>
      <c r="C74" s="21">
        <f t="shared" si="5"/>
        <v>40000</v>
      </c>
      <c r="D74" s="21" t="str">
        <f t="shared" si="6"/>
        <v>Accum. Amort. Securities</v>
      </c>
      <c r="E74" s="21" t="str">
        <f t="shared" si="7"/>
        <v/>
      </c>
      <c r="F74" s="21"/>
      <c r="G74" s="24">
        <f t="shared" si="8"/>
        <v>40000</v>
      </c>
      <c r="H74" s="24">
        <v>40000</v>
      </c>
      <c r="I74" s="24" t="s">
        <v>51</v>
      </c>
      <c r="J74" s="24" t="s">
        <v>548</v>
      </c>
      <c r="K74" s="24" t="s">
        <v>549</v>
      </c>
      <c r="L74" s="24" t="s">
        <v>550</v>
      </c>
      <c r="N74" s="24" t="b">
        <v>1</v>
      </c>
      <c r="O74" s="24" t="b">
        <v>0</v>
      </c>
      <c r="P74" s="24" t="s">
        <v>339</v>
      </c>
      <c r="V74" s="92">
        <v>39800</v>
      </c>
      <c r="W74" s="92">
        <v>40099</v>
      </c>
      <c r="X74" s="24" t="str">
        <f t="shared" si="9"/>
        <v/>
      </c>
    </row>
    <row r="75" spans="1:24" x14ac:dyDescent="0.2">
      <c r="A75" s="17">
        <v>40100</v>
      </c>
      <c r="B75" s="15" t="s">
        <v>516</v>
      </c>
      <c r="C75" s="21">
        <f t="shared" si="5"/>
        <v>40100</v>
      </c>
      <c r="D75" s="21" t="str">
        <f t="shared" si="6"/>
        <v>Other Noncurrent Asset (2)</v>
      </c>
      <c r="E75" s="21" t="str">
        <f t="shared" si="7"/>
        <v/>
      </c>
      <c r="F75" s="21"/>
      <c r="G75" s="24">
        <f t="shared" si="8"/>
        <v>40100</v>
      </c>
      <c r="H75" s="24">
        <v>40100</v>
      </c>
      <c r="I75" s="24" t="s">
        <v>516</v>
      </c>
      <c r="J75" s="24" t="s">
        <v>548</v>
      </c>
      <c r="K75" s="24" t="s">
        <v>549</v>
      </c>
      <c r="L75" s="24" t="s">
        <v>550</v>
      </c>
      <c r="N75" s="24" t="b">
        <v>1</v>
      </c>
      <c r="O75" s="24" t="b">
        <v>0</v>
      </c>
      <c r="P75" s="24" t="s">
        <v>340</v>
      </c>
      <c r="V75" s="92">
        <v>40100</v>
      </c>
      <c r="W75" s="92">
        <v>49999</v>
      </c>
      <c r="X75" s="24" t="str">
        <f t="shared" si="9"/>
        <v/>
      </c>
    </row>
    <row r="76" spans="1:24" x14ac:dyDescent="0.2">
      <c r="A76" s="17">
        <v>50000</v>
      </c>
      <c r="B76" s="15" t="s">
        <v>52</v>
      </c>
      <c r="C76" s="21">
        <f t="shared" si="5"/>
        <v>50000</v>
      </c>
      <c r="D76" s="21" t="str">
        <f t="shared" si="6"/>
        <v>Accounts Payable: Trade</v>
      </c>
      <c r="E76" s="21" t="str">
        <f t="shared" si="7"/>
        <v/>
      </c>
      <c r="F76" s="21"/>
      <c r="G76" s="24">
        <f t="shared" si="8"/>
        <v>50000</v>
      </c>
      <c r="H76" s="24">
        <v>50000</v>
      </c>
      <c r="I76" s="24" t="s">
        <v>52</v>
      </c>
      <c r="J76" s="24" t="s">
        <v>548</v>
      </c>
      <c r="K76" s="24" t="s">
        <v>551</v>
      </c>
      <c r="L76" s="24" t="s">
        <v>550</v>
      </c>
      <c r="N76" s="24" t="b">
        <v>1</v>
      </c>
      <c r="O76" s="24" t="b">
        <v>0</v>
      </c>
      <c r="P76" s="24" t="s">
        <v>341</v>
      </c>
      <c r="V76" s="92">
        <v>50000</v>
      </c>
      <c r="W76" s="92">
        <v>50399</v>
      </c>
      <c r="X76" s="24" t="str">
        <f t="shared" si="9"/>
        <v/>
      </c>
    </row>
    <row r="77" spans="1:24" x14ac:dyDescent="0.2">
      <c r="A77" s="17">
        <v>50300</v>
      </c>
      <c r="B77" s="15" t="s">
        <v>53</v>
      </c>
      <c r="C77" s="21">
        <f t="shared" si="5"/>
        <v>50300</v>
      </c>
      <c r="D77" s="21" t="str">
        <f t="shared" si="6"/>
        <v>A/P Credit Card</v>
      </c>
      <c r="E77" s="21" t="str">
        <f t="shared" si="7"/>
        <v/>
      </c>
      <c r="F77" s="21"/>
      <c r="G77" s="24">
        <f t="shared" si="8"/>
        <v>50300</v>
      </c>
      <c r="H77" s="24">
        <v>50300</v>
      </c>
      <c r="I77" s="24" t="s">
        <v>53</v>
      </c>
      <c r="J77" s="24" t="s">
        <v>548</v>
      </c>
      <c r="K77" s="24" t="s">
        <v>551</v>
      </c>
      <c r="L77" s="24" t="s">
        <v>550</v>
      </c>
      <c r="N77" s="24" t="b">
        <v>1</v>
      </c>
      <c r="O77" s="24" t="b">
        <v>0</v>
      </c>
      <c r="P77" s="24" t="s">
        <v>341</v>
      </c>
      <c r="V77" s="92">
        <v>50000</v>
      </c>
      <c r="W77" s="92">
        <v>50399</v>
      </c>
      <c r="X77" s="24" t="str">
        <f t="shared" si="9"/>
        <v/>
      </c>
    </row>
    <row r="78" spans="1:24" x14ac:dyDescent="0.2">
      <c r="A78" s="17">
        <v>50400</v>
      </c>
      <c r="B78" s="15" t="s">
        <v>54</v>
      </c>
      <c r="C78" s="21">
        <f t="shared" si="5"/>
        <v>50400</v>
      </c>
      <c r="D78" s="21" t="str">
        <f t="shared" si="6"/>
        <v>Accrued Interest Payable</v>
      </c>
      <c r="E78" s="21" t="str">
        <f t="shared" si="7"/>
        <v/>
      </c>
      <c r="F78" s="21"/>
      <c r="G78" s="24">
        <f t="shared" si="8"/>
        <v>50400</v>
      </c>
      <c r="H78" s="24">
        <v>50400</v>
      </c>
      <c r="I78" s="24" t="s">
        <v>54</v>
      </c>
      <c r="J78" s="24" t="s">
        <v>548</v>
      </c>
      <c r="K78" s="24" t="s">
        <v>551</v>
      </c>
      <c r="L78" s="24" t="s">
        <v>550</v>
      </c>
      <c r="N78" s="24" t="b">
        <v>1</v>
      </c>
      <c r="O78" s="24" t="b">
        <v>0</v>
      </c>
      <c r="P78" s="24" t="s">
        <v>342</v>
      </c>
      <c r="V78" s="92">
        <v>50400</v>
      </c>
      <c r="W78" s="92">
        <v>50499</v>
      </c>
      <c r="X78" s="24" t="str">
        <f t="shared" si="9"/>
        <v/>
      </c>
    </row>
    <row r="79" spans="1:24" x14ac:dyDescent="0.2">
      <c r="A79" s="17">
        <v>50500</v>
      </c>
      <c r="B79" s="15" t="s">
        <v>58</v>
      </c>
      <c r="C79" s="21">
        <f t="shared" si="5"/>
        <v>50500</v>
      </c>
      <c r="D79" s="21" t="str">
        <f t="shared" si="6"/>
        <v>Dividends Payable</v>
      </c>
      <c r="E79" s="21" t="str">
        <f t="shared" si="7"/>
        <v/>
      </c>
      <c r="F79" s="21"/>
      <c r="G79" s="24">
        <f t="shared" si="8"/>
        <v>50500</v>
      </c>
      <c r="H79" s="24">
        <v>50500</v>
      </c>
      <c r="I79" s="24" t="s">
        <v>58</v>
      </c>
      <c r="J79" s="24" t="s">
        <v>548</v>
      </c>
      <c r="K79" s="24" t="s">
        <v>551</v>
      </c>
      <c r="L79" s="24" t="s">
        <v>550</v>
      </c>
      <c r="N79" s="24" t="b">
        <v>1</v>
      </c>
      <c r="O79" s="24" t="b">
        <v>0</v>
      </c>
      <c r="P79" s="24" t="s">
        <v>343</v>
      </c>
      <c r="V79" s="92">
        <v>50500</v>
      </c>
      <c r="W79" s="92">
        <v>50599</v>
      </c>
      <c r="X79" s="24" t="str">
        <f t="shared" si="9"/>
        <v/>
      </c>
    </row>
    <row r="80" spans="1:24" x14ac:dyDescent="0.2">
      <c r="A80" s="17">
        <v>50600</v>
      </c>
      <c r="B80" s="15" t="s">
        <v>56</v>
      </c>
      <c r="C80" s="21">
        <f t="shared" si="5"/>
        <v>50600</v>
      </c>
      <c r="D80" s="21" t="str">
        <f t="shared" si="6"/>
        <v>Customer Deposits</v>
      </c>
      <c r="E80" s="21" t="str">
        <f t="shared" si="7"/>
        <v/>
      </c>
      <c r="F80" s="21"/>
      <c r="G80" s="24">
        <f t="shared" si="8"/>
        <v>50600</v>
      </c>
      <c r="H80" s="24">
        <v>50600</v>
      </c>
      <c r="I80" s="24" t="s">
        <v>56</v>
      </c>
      <c r="J80" s="24" t="s">
        <v>548</v>
      </c>
      <c r="K80" s="24" t="s">
        <v>551</v>
      </c>
      <c r="L80" s="24" t="s">
        <v>550</v>
      </c>
      <c r="N80" s="24" t="b">
        <v>1</v>
      </c>
      <c r="O80" s="24" t="b">
        <v>0</v>
      </c>
      <c r="P80" s="24" t="s">
        <v>495</v>
      </c>
      <c r="V80" s="92">
        <v>50600</v>
      </c>
      <c r="W80" s="92">
        <v>50949</v>
      </c>
      <c r="X80" s="24" t="str">
        <f t="shared" si="9"/>
        <v/>
      </c>
    </row>
    <row r="81" spans="1:24" x14ac:dyDescent="0.2">
      <c r="A81" s="17">
        <v>50900</v>
      </c>
      <c r="B81" s="15" t="s">
        <v>59</v>
      </c>
      <c r="C81" s="21">
        <f t="shared" si="5"/>
        <v>50900</v>
      </c>
      <c r="D81" s="21" t="str">
        <f t="shared" si="6"/>
        <v>Unearned Revenue</v>
      </c>
      <c r="E81" s="21" t="str">
        <f t="shared" si="7"/>
        <v/>
      </c>
      <c r="F81" s="21"/>
      <c r="G81" s="24">
        <f t="shared" si="8"/>
        <v>50900</v>
      </c>
      <c r="H81" s="24">
        <v>50900</v>
      </c>
      <c r="I81" s="24" t="s">
        <v>59</v>
      </c>
      <c r="J81" s="24" t="s">
        <v>548</v>
      </c>
      <c r="K81" s="24" t="s">
        <v>551</v>
      </c>
      <c r="L81" s="24" t="s">
        <v>550</v>
      </c>
      <c r="N81" s="24" t="b">
        <v>1</v>
      </c>
      <c r="O81" s="24" t="b">
        <v>0</v>
      </c>
      <c r="P81" s="24" t="s">
        <v>495</v>
      </c>
      <c r="V81" s="92">
        <v>50600</v>
      </c>
      <c r="W81" s="92">
        <v>50949</v>
      </c>
      <c r="X81" s="24" t="str">
        <f t="shared" si="9"/>
        <v/>
      </c>
    </row>
    <row r="82" spans="1:24" x14ac:dyDescent="0.2">
      <c r="A82" s="17">
        <v>50950</v>
      </c>
      <c r="B82" s="15" t="s">
        <v>494</v>
      </c>
      <c r="C82" s="21">
        <f t="shared" si="5"/>
        <v>50950</v>
      </c>
      <c r="D82" s="21" t="str">
        <f t="shared" si="6"/>
        <v>Derivative Liabilities</v>
      </c>
      <c r="E82" s="21" t="str">
        <f t="shared" si="7"/>
        <v/>
      </c>
      <c r="F82" s="21"/>
      <c r="G82" s="24">
        <f t="shared" si="8"/>
        <v>50950</v>
      </c>
      <c r="H82" s="24">
        <v>50950</v>
      </c>
      <c r="I82" s="24" t="s">
        <v>494</v>
      </c>
      <c r="J82" s="24" t="s">
        <v>548</v>
      </c>
      <c r="K82" s="24" t="s">
        <v>551</v>
      </c>
      <c r="L82" s="24" t="s">
        <v>550</v>
      </c>
      <c r="N82" s="24" t="b">
        <v>1</v>
      </c>
      <c r="O82" s="24" t="b">
        <v>0</v>
      </c>
      <c r="P82" s="24" t="s">
        <v>497</v>
      </c>
      <c r="V82" s="92">
        <v>50950</v>
      </c>
      <c r="W82" s="92">
        <v>50999</v>
      </c>
      <c r="X82" s="24" t="str">
        <f t="shared" si="9"/>
        <v/>
      </c>
    </row>
    <row r="83" spans="1:24" x14ac:dyDescent="0.2">
      <c r="A83" s="17">
        <v>51000</v>
      </c>
      <c r="B83" s="15" t="s">
        <v>57</v>
      </c>
      <c r="C83" s="21">
        <f t="shared" si="5"/>
        <v>51000</v>
      </c>
      <c r="D83" s="21" t="str">
        <f t="shared" si="6"/>
        <v>Accrued Expenses</v>
      </c>
      <c r="E83" s="21" t="str">
        <f t="shared" si="7"/>
        <v/>
      </c>
      <c r="F83" s="21"/>
      <c r="G83" s="24">
        <f t="shared" si="8"/>
        <v>51000</v>
      </c>
      <c r="H83" s="24">
        <v>51000</v>
      </c>
      <c r="I83" s="24" t="s">
        <v>57</v>
      </c>
      <c r="J83" s="24" t="s">
        <v>548</v>
      </c>
      <c r="K83" s="24" t="s">
        <v>551</v>
      </c>
      <c r="L83" s="24" t="s">
        <v>550</v>
      </c>
      <c r="N83" s="24" t="b">
        <v>1</v>
      </c>
      <c r="O83" s="24" t="b">
        <v>0</v>
      </c>
      <c r="P83" s="24" t="s">
        <v>345</v>
      </c>
      <c r="V83" s="92">
        <v>51000</v>
      </c>
      <c r="W83" s="92">
        <v>52999</v>
      </c>
      <c r="X83" s="24" t="str">
        <f t="shared" si="9"/>
        <v/>
      </c>
    </row>
    <row r="84" spans="1:24" x14ac:dyDescent="0.2">
      <c r="A84" s="17">
        <v>51100</v>
      </c>
      <c r="B84" s="15" t="s">
        <v>55</v>
      </c>
      <c r="C84" s="21">
        <f t="shared" si="5"/>
        <v>51100</v>
      </c>
      <c r="D84" s="21" t="str">
        <f t="shared" si="6"/>
        <v>Rents Due</v>
      </c>
      <c r="E84" s="21" t="str">
        <f t="shared" si="7"/>
        <v/>
      </c>
      <c r="F84" s="21"/>
      <c r="G84" s="24">
        <f t="shared" si="8"/>
        <v>51100</v>
      </c>
      <c r="H84" s="24">
        <v>51100</v>
      </c>
      <c r="I84" s="24" t="s">
        <v>55</v>
      </c>
      <c r="J84" s="24" t="s">
        <v>548</v>
      </c>
      <c r="K84" s="24" t="s">
        <v>551</v>
      </c>
      <c r="L84" s="24" t="s">
        <v>550</v>
      </c>
      <c r="N84" s="24" t="b">
        <v>1</v>
      </c>
      <c r="O84" s="24" t="b">
        <v>0</v>
      </c>
      <c r="P84" s="24" t="s">
        <v>345</v>
      </c>
      <c r="V84" s="92">
        <v>51000</v>
      </c>
      <c r="W84" s="92">
        <v>52999</v>
      </c>
      <c r="X84" s="24" t="str">
        <f t="shared" si="9"/>
        <v/>
      </c>
    </row>
    <row r="85" spans="1:24" x14ac:dyDescent="0.2">
      <c r="A85" s="17">
        <v>51200</v>
      </c>
      <c r="B85" s="15" t="s">
        <v>60</v>
      </c>
      <c r="C85" s="21">
        <f t="shared" si="5"/>
        <v>51200</v>
      </c>
      <c r="D85" s="21" t="str">
        <f t="shared" si="6"/>
        <v>Other Liabilities</v>
      </c>
      <c r="E85" s="21" t="str">
        <f t="shared" si="7"/>
        <v/>
      </c>
      <c r="F85" s="21"/>
      <c r="G85" s="24">
        <f t="shared" si="8"/>
        <v>51200</v>
      </c>
      <c r="H85" s="24">
        <v>51200</v>
      </c>
      <c r="I85" s="24" t="s">
        <v>60</v>
      </c>
      <c r="J85" s="24" t="s">
        <v>548</v>
      </c>
      <c r="K85" s="24" t="s">
        <v>551</v>
      </c>
      <c r="L85" s="24" t="s">
        <v>550</v>
      </c>
      <c r="N85" s="24" t="b">
        <v>1</v>
      </c>
      <c r="O85" s="24" t="b">
        <v>0</v>
      </c>
      <c r="P85" s="24" t="s">
        <v>345</v>
      </c>
      <c r="V85" s="92">
        <v>51000</v>
      </c>
      <c r="W85" s="92">
        <v>52999</v>
      </c>
      <c r="X85" s="24" t="str">
        <f t="shared" si="9"/>
        <v/>
      </c>
    </row>
    <row r="86" spans="1:24" x14ac:dyDescent="0.2">
      <c r="A86" s="17">
        <v>51400</v>
      </c>
      <c r="B86" s="15" t="s">
        <v>61</v>
      </c>
      <c r="C86" s="21">
        <f t="shared" si="5"/>
        <v>51400</v>
      </c>
      <c r="D86" s="21" t="str">
        <f t="shared" si="6"/>
        <v>Due to Shareholder</v>
      </c>
      <c r="E86" s="21" t="str">
        <f t="shared" si="7"/>
        <v/>
      </c>
      <c r="F86" s="21"/>
      <c r="G86" s="24">
        <f t="shared" si="8"/>
        <v>51400</v>
      </c>
      <c r="H86" s="24">
        <v>51400</v>
      </c>
      <c r="I86" s="24" t="s">
        <v>61</v>
      </c>
      <c r="J86" s="24" t="s">
        <v>548</v>
      </c>
      <c r="K86" s="24" t="s">
        <v>551</v>
      </c>
      <c r="L86" s="24" t="s">
        <v>550</v>
      </c>
      <c r="N86" s="24" t="b">
        <v>1</v>
      </c>
      <c r="O86" s="24" t="b">
        <v>0</v>
      </c>
      <c r="P86" s="24" t="s">
        <v>345</v>
      </c>
      <c r="V86" s="92">
        <v>51000</v>
      </c>
      <c r="W86" s="92">
        <v>52999</v>
      </c>
      <c r="X86" s="24" t="str">
        <f t="shared" si="9"/>
        <v/>
      </c>
    </row>
    <row r="87" spans="1:24" x14ac:dyDescent="0.2">
      <c r="A87" s="17">
        <v>51500</v>
      </c>
      <c r="B87" s="15" t="s">
        <v>62</v>
      </c>
      <c r="C87" s="21">
        <f t="shared" si="5"/>
        <v>51500</v>
      </c>
      <c r="D87" s="21" t="str">
        <f t="shared" si="6"/>
        <v>Due to Employee</v>
      </c>
      <c r="E87" s="21" t="str">
        <f t="shared" si="7"/>
        <v/>
      </c>
      <c r="F87" s="21"/>
      <c r="G87" s="24">
        <f t="shared" si="8"/>
        <v>51500</v>
      </c>
      <c r="H87" s="24">
        <v>51500</v>
      </c>
      <c r="I87" s="24" t="s">
        <v>62</v>
      </c>
      <c r="J87" s="24" t="s">
        <v>548</v>
      </c>
      <c r="K87" s="24" t="s">
        <v>551</v>
      </c>
      <c r="L87" s="24" t="s">
        <v>550</v>
      </c>
      <c r="N87" s="24" t="b">
        <v>1</v>
      </c>
      <c r="O87" s="24" t="b">
        <v>0</v>
      </c>
      <c r="P87" s="24" t="s">
        <v>345</v>
      </c>
      <c r="V87" s="92">
        <v>51000</v>
      </c>
      <c r="W87" s="92">
        <v>52999</v>
      </c>
      <c r="X87" s="24" t="str">
        <f t="shared" si="9"/>
        <v/>
      </c>
    </row>
    <row r="88" spans="1:24" x14ac:dyDescent="0.2">
      <c r="A88" s="17">
        <v>51600</v>
      </c>
      <c r="B88" s="15" t="s">
        <v>63</v>
      </c>
      <c r="C88" s="21">
        <f t="shared" si="5"/>
        <v>51600</v>
      </c>
      <c r="D88" s="21" t="str">
        <f t="shared" si="6"/>
        <v>401(K) Deductions Payable</v>
      </c>
      <c r="E88" s="21" t="str">
        <f t="shared" si="7"/>
        <v/>
      </c>
      <c r="F88" s="21"/>
      <c r="G88" s="24">
        <f t="shared" si="8"/>
        <v>51600</v>
      </c>
      <c r="H88" s="24">
        <v>51600</v>
      </c>
      <c r="I88" s="24" t="s">
        <v>63</v>
      </c>
      <c r="J88" s="24" t="s">
        <v>548</v>
      </c>
      <c r="K88" s="24" t="s">
        <v>551</v>
      </c>
      <c r="L88" s="24" t="s">
        <v>550</v>
      </c>
      <c r="N88" s="24" t="b">
        <v>1</v>
      </c>
      <c r="O88" s="24" t="b">
        <v>0</v>
      </c>
      <c r="P88" s="24" t="s">
        <v>345</v>
      </c>
      <c r="V88" s="92">
        <v>51000</v>
      </c>
      <c r="W88" s="92">
        <v>52999</v>
      </c>
      <c r="X88" s="24" t="str">
        <f t="shared" si="9"/>
        <v/>
      </c>
    </row>
    <row r="89" spans="1:24" x14ac:dyDescent="0.2">
      <c r="A89" s="17">
        <v>51700</v>
      </c>
      <c r="B89" s="15" t="s">
        <v>64</v>
      </c>
      <c r="C89" s="21">
        <f t="shared" si="5"/>
        <v>51700</v>
      </c>
      <c r="D89" s="21" t="str">
        <f t="shared" si="6"/>
        <v>Section 125 Deductions Payable</v>
      </c>
      <c r="E89" s="21" t="str">
        <f t="shared" si="7"/>
        <v/>
      </c>
      <c r="F89" s="21"/>
      <c r="G89" s="24">
        <f t="shared" si="8"/>
        <v>51700</v>
      </c>
      <c r="H89" s="24">
        <v>51700</v>
      </c>
      <c r="I89" s="24" t="s">
        <v>64</v>
      </c>
      <c r="J89" s="24" t="s">
        <v>548</v>
      </c>
      <c r="K89" s="24" t="s">
        <v>551</v>
      </c>
      <c r="L89" s="24" t="s">
        <v>550</v>
      </c>
      <c r="N89" s="24" t="b">
        <v>1</v>
      </c>
      <c r="O89" s="24" t="b">
        <v>0</v>
      </c>
      <c r="P89" s="24" t="s">
        <v>345</v>
      </c>
      <c r="V89" s="92">
        <v>51000</v>
      </c>
      <c r="W89" s="92">
        <v>52999</v>
      </c>
      <c r="X89" s="24" t="str">
        <f t="shared" si="9"/>
        <v/>
      </c>
    </row>
    <row r="90" spans="1:24" x14ac:dyDescent="0.2">
      <c r="A90" s="17">
        <v>51800</v>
      </c>
      <c r="B90" s="15" t="s">
        <v>65</v>
      </c>
      <c r="C90" s="21">
        <f t="shared" si="5"/>
        <v>51800</v>
      </c>
      <c r="D90" s="21" t="str">
        <f t="shared" si="6"/>
        <v>401(K) Company Match Payable</v>
      </c>
      <c r="E90" s="21" t="str">
        <f t="shared" si="7"/>
        <v/>
      </c>
      <c r="F90" s="21"/>
      <c r="G90" s="24">
        <f t="shared" si="8"/>
        <v>51800</v>
      </c>
      <c r="H90" s="24">
        <v>51800</v>
      </c>
      <c r="I90" s="24" t="s">
        <v>65</v>
      </c>
      <c r="J90" s="24" t="s">
        <v>548</v>
      </c>
      <c r="K90" s="24" t="s">
        <v>551</v>
      </c>
      <c r="L90" s="24" t="s">
        <v>550</v>
      </c>
      <c r="N90" s="24" t="b">
        <v>1</v>
      </c>
      <c r="O90" s="24" t="b">
        <v>0</v>
      </c>
      <c r="P90" s="24" t="s">
        <v>345</v>
      </c>
      <c r="V90" s="92">
        <v>51000</v>
      </c>
      <c r="W90" s="92">
        <v>52999</v>
      </c>
      <c r="X90" s="24" t="str">
        <f t="shared" si="9"/>
        <v/>
      </c>
    </row>
    <row r="91" spans="1:24" x14ac:dyDescent="0.2">
      <c r="A91" s="17">
        <v>51900</v>
      </c>
      <c r="B91" s="15" t="s">
        <v>266</v>
      </c>
      <c r="C91" s="21">
        <f t="shared" si="5"/>
        <v>51900</v>
      </c>
      <c r="D91" s="21" t="str">
        <f t="shared" si="6"/>
        <v>Workers' Comp Payable</v>
      </c>
      <c r="E91" s="21" t="str">
        <f t="shared" si="7"/>
        <v/>
      </c>
      <c r="F91" s="21"/>
      <c r="G91" s="24">
        <f t="shared" si="8"/>
        <v>51900</v>
      </c>
      <c r="H91" s="24">
        <v>51900</v>
      </c>
      <c r="I91" s="24" t="s">
        <v>266</v>
      </c>
      <c r="J91" s="24" t="s">
        <v>548</v>
      </c>
      <c r="K91" s="24" t="s">
        <v>551</v>
      </c>
      <c r="L91" s="24" t="s">
        <v>550</v>
      </c>
      <c r="N91" s="24" t="b">
        <v>1</v>
      </c>
      <c r="O91" s="24" t="b">
        <v>0</v>
      </c>
      <c r="P91" s="24" t="s">
        <v>345</v>
      </c>
      <c r="V91" s="92">
        <v>51000</v>
      </c>
      <c r="W91" s="92">
        <v>52999</v>
      </c>
      <c r="X91" s="24" t="str">
        <f t="shared" si="9"/>
        <v/>
      </c>
    </row>
    <row r="92" spans="1:24" x14ac:dyDescent="0.2">
      <c r="A92" s="17">
        <v>52000</v>
      </c>
      <c r="B92" s="15" t="s">
        <v>267</v>
      </c>
      <c r="C92" s="21">
        <f t="shared" si="5"/>
        <v>52000</v>
      </c>
      <c r="D92" s="21" t="str">
        <f t="shared" si="6"/>
        <v>Accrued Product Warranty</v>
      </c>
      <c r="E92" s="21" t="str">
        <f t="shared" si="7"/>
        <v/>
      </c>
      <c r="F92" s="21"/>
      <c r="G92" s="24">
        <f t="shared" si="8"/>
        <v>52000</v>
      </c>
      <c r="H92" s="24">
        <v>52000</v>
      </c>
      <c r="I92" s="24" t="s">
        <v>267</v>
      </c>
      <c r="J92" s="24" t="s">
        <v>548</v>
      </c>
      <c r="K92" s="24" t="s">
        <v>551</v>
      </c>
      <c r="L92" s="24" t="s">
        <v>550</v>
      </c>
      <c r="N92" s="24" t="b">
        <v>1</v>
      </c>
      <c r="O92" s="24" t="b">
        <v>0</v>
      </c>
      <c r="P92" s="24" t="s">
        <v>345</v>
      </c>
      <c r="V92" s="92">
        <v>51000</v>
      </c>
      <c r="W92" s="92">
        <v>52999</v>
      </c>
      <c r="X92" s="24" t="str">
        <f t="shared" si="9"/>
        <v/>
      </c>
    </row>
    <row r="93" spans="1:24" x14ac:dyDescent="0.2">
      <c r="A93" s="17">
        <v>52500</v>
      </c>
      <c r="B93" s="15" t="s">
        <v>66</v>
      </c>
      <c r="C93" s="21">
        <f t="shared" si="5"/>
        <v>52500</v>
      </c>
      <c r="D93" s="21" t="str">
        <f t="shared" si="6"/>
        <v>Interco Payable</v>
      </c>
      <c r="E93" s="21" t="str">
        <f t="shared" si="7"/>
        <v/>
      </c>
      <c r="F93" s="21"/>
      <c r="G93" s="24">
        <f t="shared" si="8"/>
        <v>52500</v>
      </c>
      <c r="H93" s="24">
        <v>52500</v>
      </c>
      <c r="I93" s="24" t="s">
        <v>66</v>
      </c>
      <c r="J93" s="24" t="s">
        <v>548</v>
      </c>
      <c r="K93" s="24" t="s">
        <v>551</v>
      </c>
      <c r="L93" s="24" t="s">
        <v>550</v>
      </c>
      <c r="N93" s="24" t="b">
        <v>1</v>
      </c>
      <c r="O93" s="24" t="b">
        <v>0</v>
      </c>
      <c r="P93" s="24" t="s">
        <v>345</v>
      </c>
      <c r="V93" s="92">
        <v>51000</v>
      </c>
      <c r="W93" s="92">
        <v>52999</v>
      </c>
      <c r="X93" s="24" t="str">
        <f t="shared" si="9"/>
        <v/>
      </c>
    </row>
    <row r="94" spans="1:24" x14ac:dyDescent="0.2">
      <c r="A94" s="17">
        <v>53000</v>
      </c>
      <c r="B94" s="15" t="s">
        <v>67</v>
      </c>
      <c r="C94" s="21">
        <f t="shared" si="5"/>
        <v>53000</v>
      </c>
      <c r="D94" s="21" t="str">
        <f t="shared" si="6"/>
        <v>Wages Payable</v>
      </c>
      <c r="E94" s="21" t="str">
        <f t="shared" si="7"/>
        <v/>
      </c>
      <c r="F94" s="21"/>
      <c r="G94" s="24">
        <f t="shared" si="8"/>
        <v>53000</v>
      </c>
      <c r="H94" s="24">
        <v>53000</v>
      </c>
      <c r="I94" s="24" t="s">
        <v>67</v>
      </c>
      <c r="J94" s="24" t="s">
        <v>548</v>
      </c>
      <c r="K94" s="24" t="s">
        <v>551</v>
      </c>
      <c r="L94" s="24" t="s">
        <v>550</v>
      </c>
      <c r="N94" s="24" t="b">
        <v>1</v>
      </c>
      <c r="O94" s="24" t="b">
        <v>0</v>
      </c>
      <c r="P94" s="24" t="s">
        <v>344</v>
      </c>
      <c r="V94" s="92">
        <v>53000</v>
      </c>
      <c r="W94" s="92">
        <v>54999</v>
      </c>
      <c r="X94" s="24" t="str">
        <f t="shared" si="9"/>
        <v/>
      </c>
    </row>
    <row r="95" spans="1:24" x14ac:dyDescent="0.2">
      <c r="A95" s="17">
        <v>55000</v>
      </c>
      <c r="B95" s="15" t="s">
        <v>68</v>
      </c>
      <c r="C95" s="21">
        <f t="shared" si="5"/>
        <v>55000</v>
      </c>
      <c r="D95" s="21" t="str">
        <f t="shared" si="6"/>
        <v>Payroll Taxes Payable</v>
      </c>
      <c r="E95" s="21" t="str">
        <f t="shared" si="7"/>
        <v/>
      </c>
      <c r="F95" s="21"/>
      <c r="G95" s="24">
        <f t="shared" si="8"/>
        <v>55000</v>
      </c>
      <c r="H95" s="24">
        <v>55000</v>
      </c>
      <c r="I95" s="24" t="s">
        <v>68</v>
      </c>
      <c r="J95" s="24" t="s">
        <v>548</v>
      </c>
      <c r="K95" s="24" t="s">
        <v>551</v>
      </c>
      <c r="L95" s="24" t="s">
        <v>550</v>
      </c>
      <c r="N95" s="24" t="b">
        <v>1</v>
      </c>
      <c r="O95" s="24" t="b">
        <v>0</v>
      </c>
      <c r="P95" s="24" t="s">
        <v>362</v>
      </c>
      <c r="V95" s="92">
        <v>55000</v>
      </c>
      <c r="W95" s="92">
        <v>55799</v>
      </c>
      <c r="X95" s="24" t="str">
        <f t="shared" si="9"/>
        <v/>
      </c>
    </row>
    <row r="96" spans="1:24" x14ac:dyDescent="0.2">
      <c r="A96" s="17">
        <v>55100</v>
      </c>
      <c r="B96" s="15" t="s">
        <v>69</v>
      </c>
      <c r="C96" s="21">
        <f t="shared" si="5"/>
        <v>55100</v>
      </c>
      <c r="D96" s="21" t="str">
        <f t="shared" si="6"/>
        <v>Federal W/H Payable</v>
      </c>
      <c r="E96" s="21" t="str">
        <f t="shared" si="7"/>
        <v/>
      </c>
      <c r="F96" s="21"/>
      <c r="G96" s="24">
        <f t="shared" si="8"/>
        <v>55100</v>
      </c>
      <c r="H96" s="24">
        <v>55100</v>
      </c>
      <c r="I96" s="24" t="s">
        <v>69</v>
      </c>
      <c r="J96" s="24" t="s">
        <v>548</v>
      </c>
      <c r="K96" s="24" t="s">
        <v>551</v>
      </c>
      <c r="L96" s="24" t="s">
        <v>550</v>
      </c>
      <c r="N96" s="24" t="b">
        <v>1</v>
      </c>
      <c r="O96" s="24" t="b">
        <v>0</v>
      </c>
      <c r="P96" s="24" t="s">
        <v>362</v>
      </c>
      <c r="V96" s="92">
        <v>55000</v>
      </c>
      <c r="W96" s="92">
        <v>55799</v>
      </c>
      <c r="X96" s="24" t="str">
        <f t="shared" si="9"/>
        <v/>
      </c>
    </row>
    <row r="97" spans="1:24" x14ac:dyDescent="0.2">
      <c r="A97" s="17">
        <v>55200</v>
      </c>
      <c r="B97" s="15" t="s">
        <v>70</v>
      </c>
      <c r="C97" s="21">
        <f t="shared" si="5"/>
        <v>55200</v>
      </c>
      <c r="D97" s="21" t="str">
        <f t="shared" si="6"/>
        <v>State W/H Payable</v>
      </c>
      <c r="E97" s="21" t="str">
        <f t="shared" si="7"/>
        <v/>
      </c>
      <c r="F97" s="21"/>
      <c r="G97" s="24">
        <f t="shared" si="8"/>
        <v>55200</v>
      </c>
      <c r="H97" s="24">
        <v>55200</v>
      </c>
      <c r="I97" s="24" t="s">
        <v>70</v>
      </c>
      <c r="J97" s="24" t="s">
        <v>548</v>
      </c>
      <c r="K97" s="24" t="s">
        <v>551</v>
      </c>
      <c r="L97" s="24" t="s">
        <v>550</v>
      </c>
      <c r="N97" s="24" t="b">
        <v>1</v>
      </c>
      <c r="O97" s="24" t="b">
        <v>0</v>
      </c>
      <c r="P97" s="24" t="s">
        <v>362</v>
      </c>
      <c r="V97" s="92">
        <v>55000</v>
      </c>
      <c r="W97" s="92">
        <v>55799</v>
      </c>
      <c r="X97" s="24" t="str">
        <f t="shared" si="9"/>
        <v/>
      </c>
    </row>
    <row r="98" spans="1:24" x14ac:dyDescent="0.2">
      <c r="A98" s="17">
        <v>55300</v>
      </c>
      <c r="B98" s="15" t="s">
        <v>71</v>
      </c>
      <c r="C98" s="21">
        <f t="shared" si="5"/>
        <v>55300</v>
      </c>
      <c r="D98" s="21" t="str">
        <f t="shared" si="6"/>
        <v>Employee/er FICA Payable</v>
      </c>
      <c r="E98" s="21" t="str">
        <f t="shared" si="7"/>
        <v/>
      </c>
      <c r="F98" s="21"/>
      <c r="G98" s="24">
        <f t="shared" si="8"/>
        <v>55300</v>
      </c>
      <c r="H98" s="24">
        <v>55300</v>
      </c>
      <c r="I98" s="24" t="s">
        <v>71</v>
      </c>
      <c r="J98" s="24" t="s">
        <v>548</v>
      </c>
      <c r="K98" s="24" t="s">
        <v>551</v>
      </c>
      <c r="L98" s="24" t="s">
        <v>550</v>
      </c>
      <c r="N98" s="24" t="b">
        <v>1</v>
      </c>
      <c r="O98" s="24" t="b">
        <v>0</v>
      </c>
      <c r="P98" s="24" t="s">
        <v>362</v>
      </c>
      <c r="V98" s="92">
        <v>55000</v>
      </c>
      <c r="W98" s="92">
        <v>55799</v>
      </c>
      <c r="X98" s="24" t="str">
        <f t="shared" si="9"/>
        <v/>
      </c>
    </row>
    <row r="99" spans="1:24" x14ac:dyDescent="0.2">
      <c r="A99" s="17">
        <v>55400</v>
      </c>
      <c r="B99" s="15" t="s">
        <v>72</v>
      </c>
      <c r="C99" s="21">
        <f t="shared" si="5"/>
        <v>55400</v>
      </c>
      <c r="D99" s="21" t="str">
        <f t="shared" si="6"/>
        <v>Employer FUTA Tax Payable</v>
      </c>
      <c r="E99" s="21" t="str">
        <f t="shared" si="7"/>
        <v/>
      </c>
      <c r="F99" s="21"/>
      <c r="G99" s="24">
        <f t="shared" si="8"/>
        <v>55400</v>
      </c>
      <c r="H99" s="24">
        <v>55400</v>
      </c>
      <c r="I99" s="24" t="s">
        <v>72</v>
      </c>
      <c r="J99" s="24" t="s">
        <v>548</v>
      </c>
      <c r="K99" s="24" t="s">
        <v>551</v>
      </c>
      <c r="L99" s="24" t="s">
        <v>550</v>
      </c>
      <c r="N99" s="24" t="b">
        <v>1</v>
      </c>
      <c r="O99" s="24" t="b">
        <v>0</v>
      </c>
      <c r="P99" s="24" t="s">
        <v>362</v>
      </c>
      <c r="V99" s="92">
        <v>55000</v>
      </c>
      <c r="W99" s="92">
        <v>55799</v>
      </c>
      <c r="X99" s="24" t="str">
        <f t="shared" si="9"/>
        <v/>
      </c>
    </row>
    <row r="100" spans="1:24" x14ac:dyDescent="0.2">
      <c r="A100" s="17">
        <v>55500</v>
      </c>
      <c r="B100" s="15" t="s">
        <v>73</v>
      </c>
      <c r="C100" s="21">
        <f t="shared" si="5"/>
        <v>55500</v>
      </c>
      <c r="D100" s="21" t="str">
        <f t="shared" si="6"/>
        <v>Employer SUTA Tax Payable</v>
      </c>
      <c r="E100" s="21" t="str">
        <f t="shared" si="7"/>
        <v/>
      </c>
      <c r="F100" s="21"/>
      <c r="G100" s="24">
        <f t="shared" si="8"/>
        <v>55500</v>
      </c>
      <c r="H100" s="24">
        <v>55500</v>
      </c>
      <c r="I100" s="24" t="s">
        <v>73</v>
      </c>
      <c r="J100" s="24" t="s">
        <v>548</v>
      </c>
      <c r="K100" s="24" t="s">
        <v>551</v>
      </c>
      <c r="L100" s="24" t="s">
        <v>550</v>
      </c>
      <c r="N100" s="24" t="b">
        <v>1</v>
      </c>
      <c r="O100" s="24" t="b">
        <v>0</v>
      </c>
      <c r="P100" s="24" t="s">
        <v>362</v>
      </c>
      <c r="V100" s="92">
        <v>55000</v>
      </c>
      <c r="W100" s="92">
        <v>55799</v>
      </c>
      <c r="X100" s="24" t="str">
        <f t="shared" si="9"/>
        <v/>
      </c>
    </row>
    <row r="101" spans="1:24" x14ac:dyDescent="0.2">
      <c r="A101" s="17">
        <v>55800</v>
      </c>
      <c r="B101" s="15" t="s">
        <v>74</v>
      </c>
      <c r="C101" s="21">
        <f t="shared" si="5"/>
        <v>55800</v>
      </c>
      <c r="D101" s="21" t="str">
        <f t="shared" si="6"/>
        <v>Accrued Pension Cost/Profit Sh.</v>
      </c>
      <c r="E101" s="21" t="str">
        <f t="shared" si="7"/>
        <v/>
      </c>
      <c r="F101" s="21"/>
      <c r="G101" s="24">
        <f t="shared" si="8"/>
        <v>55800</v>
      </c>
      <c r="H101" s="24">
        <v>55800</v>
      </c>
      <c r="I101" s="24" t="s">
        <v>74</v>
      </c>
      <c r="J101" s="24" t="s">
        <v>548</v>
      </c>
      <c r="K101" s="24" t="s">
        <v>551</v>
      </c>
      <c r="L101" s="24" t="s">
        <v>550</v>
      </c>
      <c r="N101" s="24" t="b">
        <v>1</v>
      </c>
      <c r="O101" s="24" t="b">
        <v>0</v>
      </c>
      <c r="P101" s="24" t="s">
        <v>346</v>
      </c>
      <c r="V101" s="92">
        <v>55800</v>
      </c>
      <c r="W101" s="92">
        <v>55999</v>
      </c>
      <c r="X101" s="24" t="str">
        <f t="shared" si="9"/>
        <v/>
      </c>
    </row>
    <row r="102" spans="1:24" x14ac:dyDescent="0.2">
      <c r="A102" s="17">
        <v>56000</v>
      </c>
      <c r="B102" s="15" t="s">
        <v>75</v>
      </c>
      <c r="C102" s="21">
        <f t="shared" si="5"/>
        <v>56000</v>
      </c>
      <c r="D102" s="21" t="str">
        <f t="shared" si="6"/>
        <v>Real Estate Taxes Payable</v>
      </c>
      <c r="E102" s="21" t="str">
        <f t="shared" si="7"/>
        <v/>
      </c>
      <c r="F102" s="21"/>
      <c r="G102" s="24">
        <f t="shared" si="8"/>
        <v>56000</v>
      </c>
      <c r="H102" s="24">
        <v>56000</v>
      </c>
      <c r="I102" s="24" t="s">
        <v>75</v>
      </c>
      <c r="J102" s="24" t="s">
        <v>548</v>
      </c>
      <c r="K102" s="24" t="s">
        <v>551</v>
      </c>
      <c r="L102" s="24" t="s">
        <v>550</v>
      </c>
      <c r="N102" s="24" t="b">
        <v>1</v>
      </c>
      <c r="O102" s="24" t="b">
        <v>0</v>
      </c>
      <c r="P102" s="24" t="s">
        <v>396</v>
      </c>
      <c r="V102" s="92">
        <v>56000</v>
      </c>
      <c r="W102" s="92">
        <v>56399</v>
      </c>
      <c r="X102" s="24" t="str">
        <f t="shared" si="9"/>
        <v/>
      </c>
    </row>
    <row r="103" spans="1:24" x14ac:dyDescent="0.2">
      <c r="A103" s="17">
        <v>56100</v>
      </c>
      <c r="B103" s="15" t="s">
        <v>76</v>
      </c>
      <c r="C103" s="21">
        <f t="shared" si="5"/>
        <v>56100</v>
      </c>
      <c r="D103" s="21" t="str">
        <f t="shared" si="6"/>
        <v>Sales Tax Payable</v>
      </c>
      <c r="E103" s="21" t="str">
        <f t="shared" si="7"/>
        <v/>
      </c>
      <c r="F103" s="21"/>
      <c r="G103" s="24">
        <f t="shared" si="8"/>
        <v>56100</v>
      </c>
      <c r="H103" s="24">
        <v>56100</v>
      </c>
      <c r="I103" s="24" t="s">
        <v>76</v>
      </c>
      <c r="J103" s="24" t="s">
        <v>548</v>
      </c>
      <c r="K103" s="24" t="s">
        <v>551</v>
      </c>
      <c r="L103" s="24" t="s">
        <v>550</v>
      </c>
      <c r="N103" s="24" t="b">
        <v>1</v>
      </c>
      <c r="O103" s="24" t="b">
        <v>0</v>
      </c>
      <c r="P103" s="24" t="s">
        <v>396</v>
      </c>
      <c r="V103" s="92">
        <v>56000</v>
      </c>
      <c r="W103" s="92">
        <v>56399</v>
      </c>
      <c r="X103" s="24" t="str">
        <f t="shared" si="9"/>
        <v/>
      </c>
    </row>
    <row r="104" spans="1:24" x14ac:dyDescent="0.2">
      <c r="A104" s="17">
        <v>56400</v>
      </c>
      <c r="B104" s="15" t="s">
        <v>77</v>
      </c>
      <c r="C104" s="21">
        <f t="shared" si="5"/>
        <v>56400</v>
      </c>
      <c r="D104" s="21" t="str">
        <f t="shared" si="6"/>
        <v>Federal Income Tax Payable</v>
      </c>
      <c r="E104" s="21" t="str">
        <f t="shared" si="7"/>
        <v/>
      </c>
      <c r="F104" s="21"/>
      <c r="G104" s="24">
        <f t="shared" si="8"/>
        <v>56400</v>
      </c>
      <c r="H104" s="24">
        <v>56400</v>
      </c>
      <c r="I104" s="24" t="s">
        <v>77</v>
      </c>
      <c r="J104" s="24" t="s">
        <v>548</v>
      </c>
      <c r="K104" s="24" t="s">
        <v>551</v>
      </c>
      <c r="L104" s="24" t="s">
        <v>550</v>
      </c>
      <c r="N104" s="24" t="b">
        <v>1</v>
      </c>
      <c r="O104" s="24" t="b">
        <v>0</v>
      </c>
      <c r="P104" s="24" t="s">
        <v>347</v>
      </c>
      <c r="V104" s="92">
        <v>56400</v>
      </c>
      <c r="W104" s="92">
        <v>56499</v>
      </c>
      <c r="X104" s="24" t="str">
        <f t="shared" si="9"/>
        <v/>
      </c>
    </row>
    <row r="105" spans="1:24" x14ac:dyDescent="0.2">
      <c r="A105" s="17">
        <v>56450</v>
      </c>
      <c r="B105" s="15" t="s">
        <v>78</v>
      </c>
      <c r="C105" s="21">
        <f t="shared" si="5"/>
        <v>56450</v>
      </c>
      <c r="D105" s="21" t="str">
        <f t="shared" si="6"/>
        <v>State Income Tax Payable</v>
      </c>
      <c r="E105" s="21" t="str">
        <f t="shared" si="7"/>
        <v/>
      </c>
      <c r="F105" s="21"/>
      <c r="G105" s="24">
        <f t="shared" si="8"/>
        <v>56450</v>
      </c>
      <c r="H105" s="24">
        <v>56450</v>
      </c>
      <c r="I105" s="24" t="s">
        <v>78</v>
      </c>
      <c r="J105" s="24" t="s">
        <v>548</v>
      </c>
      <c r="K105" s="24" t="s">
        <v>551</v>
      </c>
      <c r="L105" s="24" t="s">
        <v>550</v>
      </c>
      <c r="N105" s="24" t="b">
        <v>1</v>
      </c>
      <c r="O105" s="24" t="b">
        <v>0</v>
      </c>
      <c r="P105" s="24" t="s">
        <v>347</v>
      </c>
      <c r="V105" s="92">
        <v>56400</v>
      </c>
      <c r="W105" s="92">
        <v>56499</v>
      </c>
      <c r="X105" s="24" t="str">
        <f t="shared" si="9"/>
        <v/>
      </c>
    </row>
    <row r="106" spans="1:24" x14ac:dyDescent="0.2">
      <c r="A106" s="17">
        <v>56500</v>
      </c>
      <c r="B106" s="15" t="s">
        <v>79</v>
      </c>
      <c r="C106" s="21">
        <f t="shared" si="5"/>
        <v>56500</v>
      </c>
      <c r="D106" s="21" t="str">
        <f t="shared" si="6"/>
        <v>Def. Tax Liabilities: Current</v>
      </c>
      <c r="E106" s="21" t="str">
        <f t="shared" si="7"/>
        <v/>
      </c>
      <c r="F106" s="21"/>
      <c r="G106" s="24">
        <f t="shared" si="8"/>
        <v>56500</v>
      </c>
      <c r="H106" s="24">
        <v>56500</v>
      </c>
      <c r="I106" s="24" t="s">
        <v>79</v>
      </c>
      <c r="J106" s="24" t="s">
        <v>548</v>
      </c>
      <c r="K106" s="24" t="s">
        <v>551</v>
      </c>
      <c r="L106" s="24" t="s">
        <v>550</v>
      </c>
      <c r="N106" s="24" t="b">
        <v>1</v>
      </c>
      <c r="O106" s="24" t="b">
        <v>0</v>
      </c>
      <c r="P106" s="24" t="s">
        <v>348</v>
      </c>
      <c r="V106" s="92">
        <v>56500</v>
      </c>
      <c r="W106" s="92">
        <v>56599</v>
      </c>
      <c r="X106" s="24" t="str">
        <f t="shared" si="9"/>
        <v/>
      </c>
    </row>
    <row r="107" spans="1:24" x14ac:dyDescent="0.2">
      <c r="A107" s="17">
        <v>56600</v>
      </c>
      <c r="B107" s="15" t="s">
        <v>80</v>
      </c>
      <c r="C107" s="21">
        <f t="shared" si="5"/>
        <v>56600</v>
      </c>
      <c r="D107" s="21" t="str">
        <f t="shared" si="6"/>
        <v>Line of Credit</v>
      </c>
      <c r="E107" s="21" t="str">
        <f t="shared" si="7"/>
        <v/>
      </c>
      <c r="F107" s="21"/>
      <c r="G107" s="24">
        <f t="shared" si="8"/>
        <v>56600</v>
      </c>
      <c r="H107" s="24">
        <v>56600</v>
      </c>
      <c r="I107" s="24" t="s">
        <v>80</v>
      </c>
      <c r="J107" s="24" t="s">
        <v>548</v>
      </c>
      <c r="K107" s="24" t="s">
        <v>551</v>
      </c>
      <c r="L107" s="24" t="s">
        <v>550</v>
      </c>
      <c r="N107" s="24" t="b">
        <v>1</v>
      </c>
      <c r="O107" s="24" t="b">
        <v>0</v>
      </c>
      <c r="P107" s="24" t="s">
        <v>349</v>
      </c>
      <c r="V107" s="92">
        <v>56600</v>
      </c>
      <c r="W107" s="92">
        <v>56999</v>
      </c>
      <c r="X107" s="24" t="str">
        <f t="shared" si="9"/>
        <v/>
      </c>
    </row>
    <row r="108" spans="1:24" x14ac:dyDescent="0.2">
      <c r="A108" s="17">
        <v>56900</v>
      </c>
      <c r="B108" s="15" t="s">
        <v>81</v>
      </c>
      <c r="C108" s="21">
        <f t="shared" si="5"/>
        <v>56900</v>
      </c>
      <c r="D108" s="21" t="str">
        <f t="shared" si="6"/>
        <v>Bank Overdraft</v>
      </c>
      <c r="E108" s="21" t="str">
        <f t="shared" si="7"/>
        <v/>
      </c>
      <c r="F108" s="21"/>
      <c r="G108" s="24">
        <f t="shared" si="8"/>
        <v>56900</v>
      </c>
      <c r="H108" s="24">
        <v>56900</v>
      </c>
      <c r="I108" s="24" t="s">
        <v>81</v>
      </c>
      <c r="J108" s="24" t="s">
        <v>548</v>
      </c>
      <c r="K108" s="24" t="s">
        <v>551</v>
      </c>
      <c r="L108" s="24" t="s">
        <v>550</v>
      </c>
      <c r="N108" s="24" t="b">
        <v>1</v>
      </c>
      <c r="O108" s="24" t="b">
        <v>0</v>
      </c>
      <c r="P108" s="24" t="s">
        <v>349</v>
      </c>
      <c r="V108" s="92">
        <v>56600</v>
      </c>
      <c r="W108" s="92">
        <v>56999</v>
      </c>
      <c r="X108" s="24" t="str">
        <f t="shared" si="9"/>
        <v/>
      </c>
    </row>
    <row r="109" spans="1:24" x14ac:dyDescent="0.2">
      <c r="A109" s="17">
        <v>57000</v>
      </c>
      <c r="B109" s="15" t="s">
        <v>82</v>
      </c>
      <c r="C109" s="21">
        <f t="shared" si="5"/>
        <v>57000</v>
      </c>
      <c r="D109" s="21" t="str">
        <f t="shared" si="6"/>
        <v>Notes Payable - Current</v>
      </c>
      <c r="E109" s="21" t="str">
        <f t="shared" si="7"/>
        <v/>
      </c>
      <c r="F109" s="21"/>
      <c r="G109" s="24">
        <f t="shared" si="8"/>
        <v>57000</v>
      </c>
      <c r="H109" s="24">
        <v>57000</v>
      </c>
      <c r="I109" s="24" t="s">
        <v>82</v>
      </c>
      <c r="J109" s="24" t="s">
        <v>548</v>
      </c>
      <c r="K109" s="24" t="s">
        <v>551</v>
      </c>
      <c r="L109" s="24" t="s">
        <v>550</v>
      </c>
      <c r="N109" s="24" t="b">
        <v>1</v>
      </c>
      <c r="O109" s="24" t="b">
        <v>0</v>
      </c>
      <c r="P109" s="24" t="s">
        <v>350</v>
      </c>
      <c r="V109" s="92">
        <v>57000</v>
      </c>
      <c r="W109" s="92">
        <v>57599</v>
      </c>
      <c r="X109" s="24" t="str">
        <f t="shared" si="9"/>
        <v/>
      </c>
    </row>
    <row r="110" spans="1:24" x14ac:dyDescent="0.2">
      <c r="A110" s="17">
        <v>57600</v>
      </c>
      <c r="B110" s="15" t="s">
        <v>83</v>
      </c>
      <c r="C110" s="21">
        <f t="shared" si="5"/>
        <v>57600</v>
      </c>
      <c r="D110" s="21" t="str">
        <f t="shared" si="6"/>
        <v>Capital Lease - Current</v>
      </c>
      <c r="E110" s="21" t="str">
        <f t="shared" si="7"/>
        <v/>
      </c>
      <c r="F110" s="21"/>
      <c r="G110" s="24">
        <f t="shared" si="8"/>
        <v>57600</v>
      </c>
      <c r="H110" s="24">
        <v>57600</v>
      </c>
      <c r="I110" s="24" t="s">
        <v>83</v>
      </c>
      <c r="J110" s="24" t="s">
        <v>548</v>
      </c>
      <c r="K110" s="24" t="s">
        <v>551</v>
      </c>
      <c r="L110" s="24" t="s">
        <v>550</v>
      </c>
      <c r="N110" s="24" t="b">
        <v>1</v>
      </c>
      <c r="O110" s="24" t="b">
        <v>0</v>
      </c>
      <c r="P110" s="24" t="s">
        <v>351</v>
      </c>
      <c r="V110" s="92">
        <v>57600</v>
      </c>
      <c r="W110" s="92">
        <v>57899</v>
      </c>
      <c r="X110" s="24" t="str">
        <f t="shared" si="9"/>
        <v/>
      </c>
    </row>
    <row r="111" spans="1:24" x14ac:dyDescent="0.2">
      <c r="A111" s="17">
        <v>57900</v>
      </c>
      <c r="B111" s="15" t="s">
        <v>84</v>
      </c>
      <c r="C111" s="21">
        <f t="shared" si="5"/>
        <v>57900</v>
      </c>
      <c r="D111" s="21" t="str">
        <f t="shared" si="6"/>
        <v>Current Portion of LTD</v>
      </c>
      <c r="E111" s="21" t="str">
        <f t="shared" si="7"/>
        <v/>
      </c>
      <c r="F111" s="21"/>
      <c r="G111" s="24">
        <f t="shared" si="8"/>
        <v>57900</v>
      </c>
      <c r="H111" s="24">
        <v>57900</v>
      </c>
      <c r="I111" s="24" t="s">
        <v>84</v>
      </c>
      <c r="J111" s="24" t="s">
        <v>548</v>
      </c>
      <c r="K111" s="24" t="s">
        <v>551</v>
      </c>
      <c r="L111" s="24" t="s">
        <v>550</v>
      </c>
      <c r="N111" s="24" t="b">
        <v>1</v>
      </c>
      <c r="O111" s="24" t="b">
        <v>0</v>
      </c>
      <c r="P111" s="24" t="s">
        <v>352</v>
      </c>
      <c r="V111" s="92">
        <v>57900</v>
      </c>
      <c r="W111" s="92">
        <v>57999</v>
      </c>
      <c r="X111" s="24" t="str">
        <f t="shared" si="9"/>
        <v/>
      </c>
    </row>
    <row r="112" spans="1:24" x14ac:dyDescent="0.2">
      <c r="A112" s="17">
        <v>58000</v>
      </c>
      <c r="B112" s="15" t="s">
        <v>61</v>
      </c>
      <c r="C112" s="21">
        <f t="shared" si="5"/>
        <v>58000</v>
      </c>
      <c r="D112" s="21" t="str">
        <f t="shared" si="6"/>
        <v>Due to Shareholder</v>
      </c>
      <c r="E112" s="21" t="str">
        <f t="shared" si="7"/>
        <v/>
      </c>
      <c r="F112" s="21"/>
      <c r="G112" s="24">
        <f t="shared" si="8"/>
        <v>58000</v>
      </c>
      <c r="H112" s="24">
        <v>58000</v>
      </c>
      <c r="I112" s="24" t="s">
        <v>61</v>
      </c>
      <c r="J112" s="24" t="s">
        <v>548</v>
      </c>
      <c r="K112" s="24" t="s">
        <v>551</v>
      </c>
      <c r="L112" s="24" t="s">
        <v>550</v>
      </c>
      <c r="N112" s="24" t="b">
        <v>1</v>
      </c>
      <c r="O112" s="24" t="b">
        <v>0</v>
      </c>
      <c r="P112" s="24" t="s">
        <v>499</v>
      </c>
      <c r="V112" s="92">
        <v>58000</v>
      </c>
      <c r="W112" s="92">
        <v>58099</v>
      </c>
      <c r="X112" s="24" t="str">
        <f t="shared" si="9"/>
        <v/>
      </c>
    </row>
    <row r="113" spans="1:24" x14ac:dyDescent="0.2">
      <c r="A113" s="17">
        <v>58100</v>
      </c>
      <c r="B113" s="26" t="s">
        <v>498</v>
      </c>
      <c r="C113" s="21">
        <f t="shared" si="5"/>
        <v>58100</v>
      </c>
      <c r="D113" s="21" t="str">
        <f t="shared" si="6"/>
        <v>Derivative Liabilities - Noncurrent</v>
      </c>
      <c r="E113" s="21" t="str">
        <f t="shared" si="7"/>
        <v/>
      </c>
      <c r="F113" s="21"/>
      <c r="G113" s="24">
        <f t="shared" si="8"/>
        <v>58100</v>
      </c>
      <c r="H113" s="24">
        <v>58100</v>
      </c>
      <c r="I113" s="24" t="s">
        <v>498</v>
      </c>
      <c r="J113" s="24" t="s">
        <v>548</v>
      </c>
      <c r="K113" s="24" t="s">
        <v>551</v>
      </c>
      <c r="L113" s="24" t="s">
        <v>550</v>
      </c>
      <c r="N113" s="24" t="b">
        <v>1</v>
      </c>
      <c r="O113" s="24" t="b">
        <v>0</v>
      </c>
      <c r="P113" s="24" t="s">
        <v>517</v>
      </c>
      <c r="V113" s="92">
        <v>58100</v>
      </c>
      <c r="W113" s="92">
        <v>58199</v>
      </c>
      <c r="X113" s="24" t="str">
        <f t="shared" si="9"/>
        <v/>
      </c>
    </row>
    <row r="114" spans="1:24" x14ac:dyDescent="0.2">
      <c r="A114" s="17">
        <v>58200</v>
      </c>
      <c r="B114" s="15" t="s">
        <v>85</v>
      </c>
      <c r="C114" s="21">
        <f t="shared" si="5"/>
        <v>58200</v>
      </c>
      <c r="D114" s="21" t="str">
        <f t="shared" si="6"/>
        <v>Notes Payable - Noncurrent</v>
      </c>
      <c r="E114" s="21" t="str">
        <f t="shared" si="7"/>
        <v/>
      </c>
      <c r="F114" s="21"/>
      <c r="G114" s="24">
        <f t="shared" si="8"/>
        <v>58200</v>
      </c>
      <c r="H114" s="24">
        <v>58200</v>
      </c>
      <c r="I114" s="24" t="s">
        <v>85</v>
      </c>
      <c r="J114" s="24" t="s">
        <v>548</v>
      </c>
      <c r="K114" s="24" t="s">
        <v>551</v>
      </c>
      <c r="L114" s="24" t="s">
        <v>550</v>
      </c>
      <c r="N114" s="24" t="b">
        <v>1</v>
      </c>
      <c r="O114" s="24" t="b">
        <v>0</v>
      </c>
      <c r="P114" s="24" t="s">
        <v>353</v>
      </c>
      <c r="V114" s="92">
        <v>58200</v>
      </c>
      <c r="W114" s="92">
        <v>58599</v>
      </c>
      <c r="X114" s="24" t="str">
        <f t="shared" si="9"/>
        <v/>
      </c>
    </row>
    <row r="115" spans="1:24" x14ac:dyDescent="0.2">
      <c r="A115" s="17">
        <v>58500</v>
      </c>
      <c r="B115" s="15" t="s">
        <v>86</v>
      </c>
      <c r="C115" s="21">
        <f t="shared" si="5"/>
        <v>58500</v>
      </c>
      <c r="D115" s="21" t="str">
        <f t="shared" si="6"/>
        <v>Notes Payable - NC (contra)</v>
      </c>
      <c r="E115" s="21" t="str">
        <f t="shared" si="7"/>
        <v/>
      </c>
      <c r="F115" s="21"/>
      <c r="G115" s="24">
        <f t="shared" si="8"/>
        <v>58500</v>
      </c>
      <c r="H115" s="24">
        <v>58500</v>
      </c>
      <c r="I115" s="24" t="s">
        <v>86</v>
      </c>
      <c r="J115" s="24" t="s">
        <v>548</v>
      </c>
      <c r="K115" s="24" t="s">
        <v>551</v>
      </c>
      <c r="L115" s="24" t="s">
        <v>550</v>
      </c>
      <c r="N115" s="24" t="b">
        <v>1</v>
      </c>
      <c r="O115" s="24" t="b">
        <v>0</v>
      </c>
      <c r="P115" s="24" t="s">
        <v>353</v>
      </c>
      <c r="V115" s="92">
        <v>58200</v>
      </c>
      <c r="W115" s="92">
        <v>58599</v>
      </c>
      <c r="X115" s="24" t="str">
        <f t="shared" si="9"/>
        <v/>
      </c>
    </row>
    <row r="116" spans="1:24" x14ac:dyDescent="0.2">
      <c r="A116" s="17">
        <v>58600</v>
      </c>
      <c r="B116" s="15" t="s">
        <v>87</v>
      </c>
      <c r="C116" s="21">
        <f t="shared" si="5"/>
        <v>58600</v>
      </c>
      <c r="D116" s="21" t="str">
        <f t="shared" si="6"/>
        <v>Capital Lease - Noncurrent</v>
      </c>
      <c r="E116" s="21" t="str">
        <f t="shared" si="7"/>
        <v/>
      </c>
      <c r="F116" s="21"/>
      <c r="G116" s="24">
        <f t="shared" si="8"/>
        <v>58600</v>
      </c>
      <c r="H116" s="24">
        <v>58600</v>
      </c>
      <c r="I116" s="24" t="s">
        <v>87</v>
      </c>
      <c r="J116" s="24" t="s">
        <v>548</v>
      </c>
      <c r="K116" s="24" t="s">
        <v>551</v>
      </c>
      <c r="L116" s="24" t="s">
        <v>550</v>
      </c>
      <c r="N116" s="24" t="b">
        <v>1</v>
      </c>
      <c r="O116" s="24" t="b">
        <v>0</v>
      </c>
      <c r="P116" s="24" t="s">
        <v>365</v>
      </c>
      <c r="V116" s="92">
        <v>58600</v>
      </c>
      <c r="W116" s="92">
        <v>59899</v>
      </c>
      <c r="X116" s="24" t="str">
        <f t="shared" si="9"/>
        <v/>
      </c>
    </row>
    <row r="117" spans="1:24" x14ac:dyDescent="0.2">
      <c r="A117" s="17">
        <v>59900</v>
      </c>
      <c r="B117" s="15" t="s">
        <v>88</v>
      </c>
      <c r="C117" s="21">
        <f t="shared" si="5"/>
        <v>59900</v>
      </c>
      <c r="D117" s="21" t="str">
        <f t="shared" si="6"/>
        <v>Def. Tax Liabilities: Non-Current</v>
      </c>
      <c r="E117" s="21" t="str">
        <f t="shared" si="7"/>
        <v/>
      </c>
      <c r="F117" s="21"/>
      <c r="G117" s="24">
        <f t="shared" si="8"/>
        <v>59900</v>
      </c>
      <c r="H117" s="24">
        <v>59900</v>
      </c>
      <c r="I117" s="24" t="s">
        <v>88</v>
      </c>
      <c r="J117" s="24" t="s">
        <v>548</v>
      </c>
      <c r="K117" s="24" t="s">
        <v>551</v>
      </c>
      <c r="L117" s="24" t="s">
        <v>550</v>
      </c>
      <c r="N117" s="24" t="b">
        <v>1</v>
      </c>
      <c r="O117" s="24" t="b">
        <v>0</v>
      </c>
      <c r="P117" s="24" t="s">
        <v>363</v>
      </c>
      <c r="V117" s="92">
        <v>59900</v>
      </c>
      <c r="W117" s="92">
        <v>59994</v>
      </c>
      <c r="X117" s="24" t="str">
        <f t="shared" si="9"/>
        <v/>
      </c>
    </row>
    <row r="118" spans="1:24" x14ac:dyDescent="0.2">
      <c r="A118" s="17">
        <v>59995</v>
      </c>
      <c r="B118" s="15" t="s">
        <v>534</v>
      </c>
      <c r="C118" s="21">
        <f t="shared" si="5"/>
        <v>59995</v>
      </c>
      <c r="D118" s="21" t="str">
        <f t="shared" si="6"/>
        <v>Minority Interest</v>
      </c>
      <c r="E118" s="21" t="str">
        <f t="shared" si="7"/>
        <v/>
      </c>
      <c r="F118" s="21"/>
      <c r="G118" s="24">
        <f t="shared" si="8"/>
        <v>59995</v>
      </c>
      <c r="H118" s="24">
        <v>59995</v>
      </c>
      <c r="I118" s="24" t="s">
        <v>437</v>
      </c>
      <c r="J118" s="24" t="s">
        <v>548</v>
      </c>
      <c r="K118" s="24" t="s">
        <v>551</v>
      </c>
      <c r="L118" s="24" t="s">
        <v>550</v>
      </c>
      <c r="N118" s="24" t="b">
        <v>1</v>
      </c>
      <c r="O118" s="24" t="b">
        <v>0</v>
      </c>
      <c r="P118" s="24" t="s">
        <v>364</v>
      </c>
      <c r="V118" s="92">
        <v>59995</v>
      </c>
      <c r="W118" s="92">
        <v>59999</v>
      </c>
      <c r="X118" s="24" t="str">
        <f t="shared" si="9"/>
        <v/>
      </c>
    </row>
    <row r="119" spans="1:24" x14ac:dyDescent="0.2">
      <c r="A119" s="17">
        <v>60000</v>
      </c>
      <c r="B119" s="15" t="s">
        <v>438</v>
      </c>
      <c r="C119" s="21">
        <f t="shared" si="5"/>
        <v>60000</v>
      </c>
      <c r="D119" s="21" t="str">
        <f t="shared" si="6"/>
        <v>Other Equity (1)</v>
      </c>
      <c r="E119" s="21" t="str">
        <f t="shared" si="7"/>
        <v/>
      </c>
      <c r="F119" s="21"/>
      <c r="G119" s="24">
        <f t="shared" si="8"/>
        <v>60000</v>
      </c>
      <c r="H119" s="24">
        <v>60000</v>
      </c>
      <c r="I119" s="24" t="s">
        <v>438</v>
      </c>
      <c r="J119" s="24" t="s">
        <v>548</v>
      </c>
      <c r="K119" s="24" t="s">
        <v>551</v>
      </c>
      <c r="L119" s="24" t="s">
        <v>550</v>
      </c>
      <c r="N119" s="24" t="b">
        <v>1</v>
      </c>
      <c r="O119" s="24" t="b">
        <v>0</v>
      </c>
      <c r="P119" s="24" t="s">
        <v>354</v>
      </c>
      <c r="V119" s="92">
        <v>60000</v>
      </c>
      <c r="W119" s="92">
        <v>61999</v>
      </c>
      <c r="X119" s="24" t="str">
        <f t="shared" si="9"/>
        <v/>
      </c>
    </row>
    <row r="120" spans="1:24" x14ac:dyDescent="0.2">
      <c r="A120" s="17">
        <v>62000</v>
      </c>
      <c r="B120" s="15" t="s">
        <v>89</v>
      </c>
      <c r="C120" s="21">
        <f t="shared" si="5"/>
        <v>62000</v>
      </c>
      <c r="D120" s="21" t="str">
        <f t="shared" si="6"/>
        <v>Common Stock</v>
      </c>
      <c r="E120" s="21" t="str">
        <f t="shared" si="7"/>
        <v/>
      </c>
      <c r="F120" s="21"/>
      <c r="G120" s="24">
        <f t="shared" si="8"/>
        <v>62000</v>
      </c>
      <c r="H120" s="24">
        <v>62000</v>
      </c>
      <c r="I120" s="24" t="s">
        <v>89</v>
      </c>
      <c r="J120" s="24" t="s">
        <v>548</v>
      </c>
      <c r="K120" s="24" t="s">
        <v>551</v>
      </c>
      <c r="L120" s="24" t="s">
        <v>550</v>
      </c>
      <c r="N120" s="24" t="b">
        <v>1</v>
      </c>
      <c r="O120" s="24" t="b">
        <v>0</v>
      </c>
      <c r="P120" s="24" t="s">
        <v>355</v>
      </c>
      <c r="V120" s="92">
        <v>62000</v>
      </c>
      <c r="W120" s="92">
        <v>64999</v>
      </c>
      <c r="X120" s="24" t="str">
        <f t="shared" si="9"/>
        <v/>
      </c>
    </row>
    <row r="121" spans="1:24" x14ac:dyDescent="0.2">
      <c r="A121" s="17" t="s">
        <v>209</v>
      </c>
      <c r="B121" s="15" t="s">
        <v>209</v>
      </c>
      <c r="C121" s="21" t="e">
        <f t="shared" si="5"/>
        <v>#N/A</v>
      </c>
      <c r="D121" s="21" t="e">
        <f t="shared" si="6"/>
        <v>#N/A</v>
      </c>
      <c r="E121" s="21" t="e">
        <f t="shared" si="7"/>
        <v>#N/A</v>
      </c>
      <c r="F121" s="21"/>
      <c r="G121" s="24">
        <f t="shared" si="8"/>
        <v>62300</v>
      </c>
      <c r="H121" s="24">
        <v>62300</v>
      </c>
      <c r="I121" s="24" t="s">
        <v>258</v>
      </c>
      <c r="J121" s="24" t="s">
        <v>548</v>
      </c>
      <c r="K121" s="24" t="s">
        <v>551</v>
      </c>
      <c r="L121" s="24" t="s">
        <v>550</v>
      </c>
      <c r="N121" s="24" t="b">
        <v>1</v>
      </c>
      <c r="O121" s="24" t="b">
        <v>0</v>
      </c>
      <c r="P121" s="24" t="s">
        <v>355</v>
      </c>
      <c r="V121" s="92">
        <v>62000</v>
      </c>
      <c r="W121" s="92">
        <v>64999</v>
      </c>
      <c r="X121" s="24" t="str">
        <f t="shared" si="9"/>
        <v/>
      </c>
    </row>
    <row r="122" spans="1:24" x14ac:dyDescent="0.2">
      <c r="A122" s="17">
        <v>62300</v>
      </c>
      <c r="B122" s="15" t="s">
        <v>258</v>
      </c>
      <c r="C122" s="21">
        <f t="shared" si="5"/>
        <v>62300</v>
      </c>
      <c r="D122" s="21" t="str">
        <f t="shared" si="6"/>
        <v>Common Stock - Subscription</v>
      </c>
      <c r="E122" s="21" t="str">
        <f t="shared" si="7"/>
        <v/>
      </c>
      <c r="F122" s="21"/>
      <c r="G122" s="24">
        <f t="shared" si="8"/>
        <v>62500</v>
      </c>
      <c r="H122" s="24">
        <v>62500</v>
      </c>
      <c r="I122" s="24" t="s">
        <v>90</v>
      </c>
      <c r="J122" s="24" t="s">
        <v>548</v>
      </c>
      <c r="K122" s="24" t="s">
        <v>551</v>
      </c>
      <c r="L122" s="24" t="s">
        <v>550</v>
      </c>
      <c r="N122" s="24" t="b">
        <v>1</v>
      </c>
      <c r="O122" s="24" t="b">
        <v>0</v>
      </c>
      <c r="P122" s="24" t="s">
        <v>355</v>
      </c>
      <c r="V122" s="92">
        <v>62000</v>
      </c>
      <c r="W122" s="92">
        <v>64999</v>
      </c>
      <c r="X122" s="24" t="str">
        <f t="shared" si="9"/>
        <v/>
      </c>
    </row>
    <row r="123" spans="1:24" x14ac:dyDescent="0.2">
      <c r="A123" s="17">
        <v>62500</v>
      </c>
      <c r="B123" s="15" t="s">
        <v>90</v>
      </c>
      <c r="C123" s="21">
        <f t="shared" si="5"/>
        <v>62500</v>
      </c>
      <c r="D123" s="21" t="str">
        <f t="shared" si="6"/>
        <v>Preferred Stock</v>
      </c>
      <c r="E123" s="21" t="str">
        <f t="shared" si="7"/>
        <v/>
      </c>
      <c r="F123" s="21"/>
      <c r="G123" s="24">
        <f t="shared" si="8"/>
        <v>62800</v>
      </c>
      <c r="H123" s="24">
        <v>62800</v>
      </c>
      <c r="I123" s="24" t="s">
        <v>260</v>
      </c>
      <c r="J123" s="24" t="s">
        <v>548</v>
      </c>
      <c r="K123" s="24" t="s">
        <v>551</v>
      </c>
      <c r="L123" s="24" t="s">
        <v>550</v>
      </c>
      <c r="N123" s="24" t="b">
        <v>1</v>
      </c>
      <c r="O123" s="24" t="b">
        <v>0</v>
      </c>
      <c r="P123" s="24" t="s">
        <v>355</v>
      </c>
      <c r="V123" s="92">
        <v>62000</v>
      </c>
      <c r="W123" s="92">
        <v>64999</v>
      </c>
      <c r="X123" s="24" t="str">
        <f t="shared" si="9"/>
        <v/>
      </c>
    </row>
    <row r="124" spans="1:24" x14ac:dyDescent="0.2">
      <c r="A124" s="17">
        <v>62800</v>
      </c>
      <c r="B124" s="15" t="s">
        <v>260</v>
      </c>
      <c r="C124" s="21">
        <f t="shared" si="5"/>
        <v>62800</v>
      </c>
      <c r="D124" s="21" t="str">
        <f t="shared" si="6"/>
        <v>Preferred Stock - Subscription</v>
      </c>
      <c r="E124" s="21" t="str">
        <f t="shared" si="7"/>
        <v/>
      </c>
      <c r="F124" s="21"/>
      <c r="G124" s="24">
        <f t="shared" si="8"/>
        <v>63000</v>
      </c>
      <c r="H124" s="24">
        <v>63000</v>
      </c>
      <c r="I124" s="24" t="s">
        <v>238</v>
      </c>
      <c r="J124" s="24" t="s">
        <v>548</v>
      </c>
      <c r="K124" s="24" t="s">
        <v>551</v>
      </c>
      <c r="L124" s="24" t="s">
        <v>550</v>
      </c>
      <c r="N124" s="24" t="b">
        <v>1</v>
      </c>
      <c r="O124" s="24" t="b">
        <v>0</v>
      </c>
      <c r="P124" s="24" t="s">
        <v>355</v>
      </c>
      <c r="V124" s="92">
        <v>62000</v>
      </c>
      <c r="W124" s="92">
        <v>64999</v>
      </c>
      <c r="X124" s="24" t="str">
        <f t="shared" si="9"/>
        <v/>
      </c>
    </row>
    <row r="125" spans="1:24" x14ac:dyDescent="0.2">
      <c r="A125" s="17">
        <v>63000</v>
      </c>
      <c r="B125" s="15" t="s">
        <v>238</v>
      </c>
      <c r="C125" s="21">
        <f t="shared" si="5"/>
        <v>63000</v>
      </c>
      <c r="D125" s="21" t="str">
        <f t="shared" si="6"/>
        <v>Restricted Stock</v>
      </c>
      <c r="E125" s="21" t="str">
        <f t="shared" si="7"/>
        <v/>
      </c>
      <c r="F125" s="21"/>
      <c r="G125" s="24">
        <f t="shared" si="8"/>
        <v>63200</v>
      </c>
      <c r="H125" s="24">
        <v>63200</v>
      </c>
      <c r="I125" s="24" t="s">
        <v>239</v>
      </c>
      <c r="J125" s="24" t="s">
        <v>548</v>
      </c>
      <c r="K125" s="24" t="s">
        <v>551</v>
      </c>
      <c r="L125" s="24" t="s">
        <v>550</v>
      </c>
      <c r="N125" s="24" t="b">
        <v>1</v>
      </c>
      <c r="O125" s="24" t="b">
        <v>0</v>
      </c>
      <c r="P125" s="24" t="s">
        <v>355</v>
      </c>
      <c r="V125" s="92">
        <v>62000</v>
      </c>
      <c r="W125" s="92">
        <v>64999</v>
      </c>
      <c r="X125" s="24" t="str">
        <f t="shared" si="9"/>
        <v/>
      </c>
    </row>
    <row r="126" spans="1:24" x14ac:dyDescent="0.2">
      <c r="A126" s="17">
        <v>63200</v>
      </c>
      <c r="B126" s="15" t="s">
        <v>239</v>
      </c>
      <c r="C126" s="21">
        <f t="shared" si="5"/>
        <v>63200</v>
      </c>
      <c r="D126" s="21" t="str">
        <f t="shared" si="6"/>
        <v>Stock Options</v>
      </c>
      <c r="E126" s="21" t="str">
        <f t="shared" si="7"/>
        <v/>
      </c>
      <c r="F126" s="21"/>
      <c r="G126" s="24">
        <f t="shared" si="8"/>
        <v>64000</v>
      </c>
      <c r="H126" s="24">
        <v>64000</v>
      </c>
      <c r="I126" s="24" t="s">
        <v>91</v>
      </c>
      <c r="J126" s="24" t="s">
        <v>548</v>
      </c>
      <c r="K126" s="24" t="s">
        <v>551</v>
      </c>
      <c r="L126" s="24" t="s">
        <v>550</v>
      </c>
      <c r="N126" s="24" t="b">
        <v>1</v>
      </c>
      <c r="O126" s="24" t="b">
        <v>0</v>
      </c>
      <c r="P126" s="24" t="s">
        <v>355</v>
      </c>
      <c r="V126" s="92">
        <v>62000</v>
      </c>
      <c r="W126" s="92">
        <v>64999</v>
      </c>
      <c r="X126" s="24" t="str">
        <f t="shared" si="9"/>
        <v/>
      </c>
    </row>
    <row r="127" spans="1:24" x14ac:dyDescent="0.2">
      <c r="A127" s="17">
        <v>64000</v>
      </c>
      <c r="B127" s="15" t="s">
        <v>91</v>
      </c>
      <c r="C127" s="21">
        <f t="shared" si="5"/>
        <v>64000</v>
      </c>
      <c r="D127" s="21" t="str">
        <f t="shared" si="6"/>
        <v>Additional Paid-In Capital</v>
      </c>
      <c r="E127" s="21" t="str">
        <f t="shared" si="7"/>
        <v/>
      </c>
      <c r="F127" s="21"/>
      <c r="G127" s="24">
        <f t="shared" si="8"/>
        <v>65000</v>
      </c>
      <c r="H127" s="24">
        <v>65000</v>
      </c>
      <c r="I127" s="24" t="s">
        <v>212</v>
      </c>
      <c r="J127" s="24" t="s">
        <v>548</v>
      </c>
      <c r="K127" s="24" t="s">
        <v>551</v>
      </c>
      <c r="L127" s="24" t="s">
        <v>550</v>
      </c>
      <c r="N127" s="24" t="b">
        <v>1</v>
      </c>
      <c r="O127" s="24" t="b">
        <v>0</v>
      </c>
      <c r="P127" s="24" t="s">
        <v>356</v>
      </c>
      <c r="V127" s="92">
        <v>65000</v>
      </c>
      <c r="W127" s="92">
        <v>65999</v>
      </c>
      <c r="X127" s="24" t="str">
        <f t="shared" si="9"/>
        <v/>
      </c>
    </row>
    <row r="128" spans="1:24" x14ac:dyDescent="0.2">
      <c r="A128" s="17">
        <v>65000</v>
      </c>
      <c r="B128" s="15" t="s">
        <v>212</v>
      </c>
      <c r="C128" s="21">
        <f t="shared" si="5"/>
        <v>65000</v>
      </c>
      <c r="D128" s="21" t="str">
        <f t="shared" si="6"/>
        <v>Donated Capital</v>
      </c>
      <c r="E128" s="21" t="str">
        <f t="shared" si="7"/>
        <v/>
      </c>
      <c r="F128" s="21"/>
      <c r="G128" s="24">
        <f t="shared" si="8"/>
        <v>66000</v>
      </c>
      <c r="H128" s="24">
        <v>66000</v>
      </c>
      <c r="I128" s="24" t="s">
        <v>93</v>
      </c>
      <c r="J128" s="24" t="s">
        <v>548</v>
      </c>
      <c r="K128" s="24" t="s">
        <v>551</v>
      </c>
      <c r="L128" s="24" t="s">
        <v>553</v>
      </c>
      <c r="N128" s="24" t="b">
        <v>1</v>
      </c>
      <c r="O128" s="24" t="b">
        <v>0</v>
      </c>
      <c r="P128" s="24" t="s">
        <v>357</v>
      </c>
      <c r="V128" s="92">
        <v>66000</v>
      </c>
      <c r="W128" s="92">
        <v>66999</v>
      </c>
      <c r="X128" s="24" t="str">
        <f t="shared" si="9"/>
        <v/>
      </c>
    </row>
    <row r="129" spans="1:24" x14ac:dyDescent="0.2">
      <c r="A129" s="17" t="s">
        <v>209</v>
      </c>
      <c r="B129" s="15" t="s">
        <v>209</v>
      </c>
      <c r="C129" s="21" t="e">
        <f t="shared" si="5"/>
        <v>#N/A</v>
      </c>
      <c r="D129" s="21" t="e">
        <f t="shared" si="6"/>
        <v>#N/A</v>
      </c>
      <c r="E129" s="21" t="e">
        <f t="shared" si="7"/>
        <v>#N/A</v>
      </c>
      <c r="F129" s="21"/>
      <c r="G129" s="24">
        <f t="shared" si="8"/>
        <v>66900</v>
      </c>
      <c r="H129" s="24">
        <v>66900</v>
      </c>
      <c r="I129" s="24" t="s">
        <v>249</v>
      </c>
      <c r="J129" s="24" t="s">
        <v>548</v>
      </c>
      <c r="K129" s="24" t="s">
        <v>551</v>
      </c>
      <c r="L129" s="24" t="s">
        <v>552</v>
      </c>
      <c r="M129" s="24">
        <v>66000</v>
      </c>
      <c r="N129" s="24" t="b">
        <v>1</v>
      </c>
      <c r="O129" s="24" t="b">
        <v>0</v>
      </c>
      <c r="P129" s="24" t="s">
        <v>357</v>
      </c>
      <c r="V129" s="92">
        <v>66000</v>
      </c>
      <c r="W129" s="92">
        <v>66999</v>
      </c>
      <c r="X129" s="24" t="str">
        <f t="shared" si="9"/>
        <v/>
      </c>
    </row>
    <row r="130" spans="1:24" x14ac:dyDescent="0.2">
      <c r="A130" s="17">
        <v>66000</v>
      </c>
      <c r="B130" s="15" t="s">
        <v>93</v>
      </c>
      <c r="C130" s="21">
        <f t="shared" si="5"/>
        <v>66000</v>
      </c>
      <c r="D130" s="21" t="str">
        <f t="shared" si="6"/>
        <v>Retained Earnings (Deficit)</v>
      </c>
      <c r="E130" s="21" t="str">
        <f t="shared" si="7"/>
        <v/>
      </c>
      <c r="F130" s="21"/>
      <c r="G130" s="24">
        <f t="shared" si="8"/>
        <v>66925</v>
      </c>
      <c r="H130" s="24">
        <v>66925</v>
      </c>
      <c r="I130" s="24" t="s">
        <v>240</v>
      </c>
      <c r="J130" s="24" t="s">
        <v>548</v>
      </c>
      <c r="K130" s="24" t="s">
        <v>551</v>
      </c>
      <c r="L130" s="24" t="s">
        <v>552</v>
      </c>
      <c r="M130" s="24">
        <v>66000</v>
      </c>
      <c r="N130" s="24" t="b">
        <v>1</v>
      </c>
      <c r="O130" s="24" t="b">
        <v>0</v>
      </c>
      <c r="P130" s="24" t="s">
        <v>357</v>
      </c>
      <c r="V130" s="92">
        <v>66000</v>
      </c>
      <c r="W130" s="92">
        <v>66999</v>
      </c>
      <c r="X130" s="24" t="str">
        <f t="shared" si="9"/>
        <v/>
      </c>
    </row>
    <row r="131" spans="1:24" x14ac:dyDescent="0.2">
      <c r="A131" s="17" t="s">
        <v>209</v>
      </c>
      <c r="B131" s="15" t="s">
        <v>209</v>
      </c>
      <c r="C131" s="21" t="e">
        <f t="shared" si="5"/>
        <v>#N/A</v>
      </c>
      <c r="D131" s="21" t="e">
        <f t="shared" si="6"/>
        <v>#N/A</v>
      </c>
      <c r="E131" s="21" t="e">
        <f t="shared" si="7"/>
        <v>#N/A</v>
      </c>
      <c r="F131" s="21"/>
      <c r="G131" s="24">
        <f t="shared" si="8"/>
        <v>66950</v>
      </c>
      <c r="H131" s="24">
        <v>66950</v>
      </c>
      <c r="I131" s="24" t="s">
        <v>241</v>
      </c>
      <c r="J131" s="24" t="s">
        <v>548</v>
      </c>
      <c r="K131" s="24" t="s">
        <v>551</v>
      </c>
      <c r="L131" s="24" t="s">
        <v>552</v>
      </c>
      <c r="M131" s="24">
        <v>66000</v>
      </c>
      <c r="N131" s="24" t="b">
        <v>1</v>
      </c>
      <c r="O131" s="24" t="b">
        <v>0</v>
      </c>
      <c r="P131" s="24" t="s">
        <v>357</v>
      </c>
      <c r="V131" s="92">
        <v>66000</v>
      </c>
      <c r="W131" s="92">
        <v>66999</v>
      </c>
      <c r="X131" s="24" t="str">
        <f t="shared" si="9"/>
        <v/>
      </c>
    </row>
    <row r="132" spans="1:24" x14ac:dyDescent="0.2">
      <c r="A132" s="17">
        <v>66900</v>
      </c>
      <c r="B132" s="15" t="s">
        <v>249</v>
      </c>
      <c r="C132" s="21">
        <f t="shared" ref="C132:C195" si="10">VLOOKUP(A132,$H$3:$I$287,1,FALSE)</f>
        <v>66900</v>
      </c>
      <c r="D132" s="21" t="str">
        <f t="shared" ref="D132:D195" si="11">VLOOKUP(A132,$H$3:$I$287,2,FALSE)</f>
        <v>Prior Period Adjustment</v>
      </c>
      <c r="E132" s="21" t="str">
        <f t="shared" ref="E132:E195" si="12">IF(B132=D132,"","CHANGE")</f>
        <v/>
      </c>
      <c r="F132" s="21"/>
      <c r="G132" s="24">
        <f t="shared" ref="G132:G195" si="13">VLOOKUP(H132,$A$3:$B$310,1,FALSE)</f>
        <v>67000</v>
      </c>
      <c r="H132" s="24">
        <v>67000</v>
      </c>
      <c r="I132" s="24" t="s">
        <v>230</v>
      </c>
      <c r="J132" s="24" t="s">
        <v>548</v>
      </c>
      <c r="K132" s="24" t="s">
        <v>549</v>
      </c>
      <c r="L132" s="24" t="s">
        <v>552</v>
      </c>
      <c r="M132" s="24">
        <v>66000</v>
      </c>
      <c r="N132" s="24" t="b">
        <v>1</v>
      </c>
      <c r="O132" s="24" t="b">
        <v>0</v>
      </c>
      <c r="P132" s="24" t="s">
        <v>358</v>
      </c>
      <c r="V132" s="92">
        <v>67000</v>
      </c>
      <c r="W132" s="92">
        <v>68999</v>
      </c>
      <c r="X132" s="24" t="str">
        <f t="shared" ref="X132:X195" si="14">IF(H132&gt;=V132,IF(H132&lt;=W132,"","ERROR"),"ERROR")</f>
        <v/>
      </c>
    </row>
    <row r="133" spans="1:24" x14ac:dyDescent="0.2">
      <c r="A133" s="17">
        <v>66925</v>
      </c>
      <c r="B133" s="15" t="s">
        <v>240</v>
      </c>
      <c r="C133" s="21">
        <f t="shared" si="10"/>
        <v>66925</v>
      </c>
      <c r="D133" s="21" t="str">
        <f t="shared" si="11"/>
        <v>Retained Earnings (Deficit) - Appropriated</v>
      </c>
      <c r="E133" s="21" t="str">
        <f t="shared" si="12"/>
        <v/>
      </c>
      <c r="F133" s="21"/>
      <c r="G133" s="24">
        <f t="shared" si="13"/>
        <v>67100</v>
      </c>
      <c r="H133" s="24">
        <v>67100</v>
      </c>
      <c r="I133" s="24" t="s">
        <v>231</v>
      </c>
      <c r="J133" s="24" t="s">
        <v>548</v>
      </c>
      <c r="K133" s="24" t="s">
        <v>549</v>
      </c>
      <c r="L133" s="24" t="s">
        <v>552</v>
      </c>
      <c r="M133" s="24">
        <v>66000</v>
      </c>
      <c r="N133" s="24" t="b">
        <v>1</v>
      </c>
      <c r="O133" s="24" t="b">
        <v>0</v>
      </c>
      <c r="P133" s="24" t="s">
        <v>358</v>
      </c>
      <c r="V133" s="92">
        <v>67000</v>
      </c>
      <c r="W133" s="92">
        <v>68999</v>
      </c>
      <c r="X133" s="24" t="str">
        <f t="shared" si="14"/>
        <v/>
      </c>
    </row>
    <row r="134" spans="1:24" x14ac:dyDescent="0.2">
      <c r="A134" s="17">
        <v>66950</v>
      </c>
      <c r="B134" s="15" t="s">
        <v>241</v>
      </c>
      <c r="C134" s="21">
        <f t="shared" si="10"/>
        <v>66950</v>
      </c>
      <c r="D134" s="21" t="str">
        <f t="shared" si="11"/>
        <v>Retained Earnings (Deficit) - Unappropriated</v>
      </c>
      <c r="E134" s="21" t="str">
        <f t="shared" si="12"/>
        <v/>
      </c>
      <c r="F134" s="21"/>
      <c r="G134" s="24">
        <f t="shared" si="13"/>
        <v>68000</v>
      </c>
      <c r="H134" s="24">
        <v>68000</v>
      </c>
      <c r="I134" s="24" t="s">
        <v>242</v>
      </c>
      <c r="J134" s="24" t="s">
        <v>548</v>
      </c>
      <c r="K134" s="24" t="s">
        <v>549</v>
      </c>
      <c r="L134" s="24" t="s">
        <v>552</v>
      </c>
      <c r="M134" s="24">
        <v>66000</v>
      </c>
      <c r="N134" s="24" t="b">
        <v>1</v>
      </c>
      <c r="O134" s="24" t="b">
        <v>0</v>
      </c>
      <c r="P134" s="24" t="s">
        <v>358</v>
      </c>
      <c r="V134" s="92">
        <v>67000</v>
      </c>
      <c r="W134" s="92">
        <v>68999</v>
      </c>
      <c r="X134" s="24" t="str">
        <f t="shared" si="14"/>
        <v/>
      </c>
    </row>
    <row r="135" spans="1:24" x14ac:dyDescent="0.2">
      <c r="A135" s="17">
        <v>67000</v>
      </c>
      <c r="B135" s="15" t="s">
        <v>230</v>
      </c>
      <c r="C135" s="21">
        <f t="shared" si="10"/>
        <v>67000</v>
      </c>
      <c r="D135" s="21" t="str">
        <f t="shared" si="11"/>
        <v>Dividends - Common Stock</v>
      </c>
      <c r="E135" s="21" t="str">
        <f t="shared" si="12"/>
        <v/>
      </c>
      <c r="F135" s="21"/>
      <c r="G135" s="24">
        <f t="shared" si="13"/>
        <v>68500</v>
      </c>
      <c r="H135" s="24">
        <v>68500</v>
      </c>
      <c r="I135" s="24" t="s">
        <v>560</v>
      </c>
      <c r="J135" s="24" t="s">
        <v>548</v>
      </c>
      <c r="K135" s="24" t="s">
        <v>549</v>
      </c>
      <c r="L135" s="24" t="s">
        <v>552</v>
      </c>
      <c r="M135" s="24">
        <v>66000</v>
      </c>
      <c r="N135" s="24" t="b">
        <v>1</v>
      </c>
      <c r="O135" s="24" t="b">
        <v>0</v>
      </c>
      <c r="P135" s="24" t="s">
        <v>358</v>
      </c>
      <c r="V135" s="92">
        <v>67000</v>
      </c>
      <c r="W135" s="92">
        <v>68999</v>
      </c>
      <c r="X135" s="24" t="str">
        <f t="shared" si="14"/>
        <v/>
      </c>
    </row>
    <row r="136" spans="1:24" x14ac:dyDescent="0.2">
      <c r="A136" s="27">
        <v>67100</v>
      </c>
      <c r="B136" s="15" t="s">
        <v>231</v>
      </c>
      <c r="C136" s="21">
        <f t="shared" si="10"/>
        <v>67100</v>
      </c>
      <c r="D136" s="21" t="str">
        <f t="shared" si="11"/>
        <v>Dividends - Preferred Stock</v>
      </c>
      <c r="E136" s="21" t="str">
        <f t="shared" si="12"/>
        <v/>
      </c>
      <c r="F136" s="21"/>
      <c r="G136" s="24">
        <f t="shared" si="13"/>
        <v>69000</v>
      </c>
      <c r="H136" s="24">
        <v>69000</v>
      </c>
      <c r="I136" s="24" t="s">
        <v>226</v>
      </c>
      <c r="J136" s="24" t="s">
        <v>548</v>
      </c>
      <c r="K136" s="24" t="s">
        <v>551</v>
      </c>
      <c r="L136" s="24" t="s">
        <v>550</v>
      </c>
      <c r="N136" s="24" t="b">
        <v>1</v>
      </c>
      <c r="O136" s="24" t="b">
        <v>0</v>
      </c>
      <c r="P136" s="24" t="s">
        <v>486</v>
      </c>
      <c r="V136" s="92">
        <v>69000</v>
      </c>
      <c r="W136" s="92">
        <v>69099</v>
      </c>
      <c r="X136" s="24" t="str">
        <f t="shared" si="14"/>
        <v/>
      </c>
    </row>
    <row r="137" spans="1:24" x14ac:dyDescent="0.2">
      <c r="A137" s="17" t="s">
        <v>209</v>
      </c>
      <c r="B137" s="15" t="s">
        <v>209</v>
      </c>
      <c r="C137" s="21" t="e">
        <f t="shared" si="10"/>
        <v>#N/A</v>
      </c>
      <c r="D137" s="21" t="e">
        <f t="shared" si="11"/>
        <v>#N/A</v>
      </c>
      <c r="E137" s="21" t="e">
        <f t="shared" si="12"/>
        <v>#N/A</v>
      </c>
      <c r="F137" s="21"/>
      <c r="G137" s="24">
        <f t="shared" si="13"/>
        <v>69100</v>
      </c>
      <c r="H137" s="24">
        <v>69100</v>
      </c>
      <c r="I137" s="24" t="s">
        <v>479</v>
      </c>
      <c r="J137" s="24" t="s">
        <v>548</v>
      </c>
      <c r="K137" s="24" t="s">
        <v>551</v>
      </c>
      <c r="L137" s="24" t="s">
        <v>550</v>
      </c>
      <c r="N137" s="24" t="b">
        <v>1</v>
      </c>
      <c r="O137" s="24" t="b">
        <v>0</v>
      </c>
      <c r="P137" s="24" t="s">
        <v>487</v>
      </c>
      <c r="V137" s="92">
        <v>69100</v>
      </c>
      <c r="W137" s="92">
        <v>69199</v>
      </c>
      <c r="X137" s="24" t="str">
        <f t="shared" si="14"/>
        <v/>
      </c>
    </row>
    <row r="138" spans="1:24" x14ac:dyDescent="0.2">
      <c r="A138" s="17" t="s">
        <v>209</v>
      </c>
      <c r="B138" s="15" t="s">
        <v>209</v>
      </c>
      <c r="C138" s="21" t="e">
        <f t="shared" si="10"/>
        <v>#N/A</v>
      </c>
      <c r="D138" s="21" t="e">
        <f t="shared" si="11"/>
        <v>#N/A</v>
      </c>
      <c r="E138" s="21" t="e">
        <f t="shared" si="12"/>
        <v>#N/A</v>
      </c>
      <c r="F138" s="21"/>
      <c r="G138" s="24">
        <f t="shared" si="13"/>
        <v>69200</v>
      </c>
      <c r="H138" s="24">
        <v>69200</v>
      </c>
      <c r="I138" s="24" t="s">
        <v>227</v>
      </c>
      <c r="J138" s="24" t="s">
        <v>548</v>
      </c>
      <c r="K138" s="24" t="s">
        <v>551</v>
      </c>
      <c r="L138" s="24" t="s">
        <v>550</v>
      </c>
      <c r="N138" s="24" t="b">
        <v>1</v>
      </c>
      <c r="O138" s="24" t="b">
        <v>0</v>
      </c>
      <c r="P138" s="24" t="s">
        <v>359</v>
      </c>
      <c r="V138" s="92">
        <v>69200</v>
      </c>
      <c r="W138" s="92">
        <v>69299</v>
      </c>
      <c r="X138" s="24" t="str">
        <f t="shared" si="14"/>
        <v/>
      </c>
    </row>
    <row r="139" spans="1:24" x14ac:dyDescent="0.2">
      <c r="A139" s="27">
        <v>68000</v>
      </c>
      <c r="B139" s="15" t="s">
        <v>242</v>
      </c>
      <c r="C139" s="21">
        <f t="shared" si="10"/>
        <v>68000</v>
      </c>
      <c r="D139" s="21" t="str">
        <f t="shared" si="11"/>
        <v>Stock Dividends - Common Stock</v>
      </c>
      <c r="E139" s="21" t="str">
        <f t="shared" si="12"/>
        <v/>
      </c>
      <c r="F139" s="21"/>
      <c r="G139" s="24">
        <f t="shared" si="13"/>
        <v>69300</v>
      </c>
      <c r="H139" s="24">
        <v>69300</v>
      </c>
      <c r="I139" s="24" t="s">
        <v>211</v>
      </c>
      <c r="J139" s="24" t="s">
        <v>548</v>
      </c>
      <c r="K139" s="24" t="s">
        <v>549</v>
      </c>
      <c r="L139" s="24" t="s">
        <v>550</v>
      </c>
      <c r="N139" s="24" t="b">
        <v>1</v>
      </c>
      <c r="O139" s="24" t="b">
        <v>0</v>
      </c>
      <c r="P139" s="24" t="s">
        <v>360</v>
      </c>
      <c r="V139" s="92">
        <v>69300</v>
      </c>
      <c r="W139" s="92">
        <v>69399</v>
      </c>
      <c r="X139" s="24" t="str">
        <f t="shared" si="14"/>
        <v/>
      </c>
    </row>
    <row r="140" spans="1:24" x14ac:dyDescent="0.2">
      <c r="A140" s="17" t="s">
        <v>209</v>
      </c>
      <c r="B140" s="15" t="s">
        <v>209</v>
      </c>
      <c r="C140" s="21" t="e">
        <f t="shared" si="10"/>
        <v>#N/A</v>
      </c>
      <c r="D140" s="21" t="e">
        <f t="shared" si="11"/>
        <v>#N/A</v>
      </c>
      <c r="E140" s="21" t="e">
        <f t="shared" si="12"/>
        <v>#N/A</v>
      </c>
      <c r="F140" s="21"/>
      <c r="G140" s="24">
        <f t="shared" si="13"/>
        <v>69400</v>
      </c>
      <c r="H140" s="24">
        <v>69400</v>
      </c>
      <c r="I140" s="24" t="s">
        <v>92</v>
      </c>
      <c r="J140" s="24" t="s">
        <v>548</v>
      </c>
      <c r="K140" s="24" t="s">
        <v>549</v>
      </c>
      <c r="L140" s="24" t="s">
        <v>550</v>
      </c>
      <c r="N140" s="24" t="b">
        <v>1</v>
      </c>
      <c r="O140" s="24" t="b">
        <v>0</v>
      </c>
      <c r="P140" s="24" t="s">
        <v>361</v>
      </c>
      <c r="V140" s="92">
        <v>69400</v>
      </c>
      <c r="W140" s="92">
        <v>69499</v>
      </c>
      <c r="X140" s="24" t="str">
        <f t="shared" si="14"/>
        <v/>
      </c>
    </row>
    <row r="141" spans="1:24" x14ac:dyDescent="0.2">
      <c r="A141" s="17">
        <v>68500</v>
      </c>
      <c r="B141" s="26" t="s">
        <v>560</v>
      </c>
      <c r="C141" s="21">
        <f t="shared" si="10"/>
        <v>68500</v>
      </c>
      <c r="D141" s="21" t="str">
        <f t="shared" si="11"/>
        <v>Stock Dividends - Preferred Stock</v>
      </c>
      <c r="E141" s="21" t="str">
        <f t="shared" si="12"/>
        <v/>
      </c>
      <c r="F141" s="21"/>
      <c r="G141" s="24">
        <f t="shared" si="13"/>
        <v>69500</v>
      </c>
      <c r="H141" s="24">
        <v>69500</v>
      </c>
      <c r="I141" s="24" t="s">
        <v>444</v>
      </c>
      <c r="J141" s="24" t="s">
        <v>548</v>
      </c>
      <c r="K141" s="24" t="s">
        <v>551</v>
      </c>
      <c r="L141" s="24" t="s">
        <v>550</v>
      </c>
      <c r="N141" s="24" t="b">
        <v>1</v>
      </c>
      <c r="O141" s="24" t="b">
        <v>0</v>
      </c>
      <c r="P141" s="24" t="s">
        <v>539</v>
      </c>
      <c r="V141" s="92">
        <v>69500</v>
      </c>
      <c r="W141" s="92">
        <v>69999</v>
      </c>
      <c r="X141" s="24" t="str">
        <f t="shared" si="14"/>
        <v/>
      </c>
    </row>
    <row r="142" spans="1:24" x14ac:dyDescent="0.2">
      <c r="A142" s="17">
        <v>69000</v>
      </c>
      <c r="B142" s="26" t="s">
        <v>226</v>
      </c>
      <c r="C142" s="21">
        <f t="shared" si="10"/>
        <v>69000</v>
      </c>
      <c r="D142" s="21" t="str">
        <f t="shared" si="11"/>
        <v>Unrealized Security Holding Gain (Loss)</v>
      </c>
      <c r="E142" s="21" t="str">
        <f t="shared" si="12"/>
        <v/>
      </c>
      <c r="F142" s="21"/>
      <c r="G142" s="24">
        <f t="shared" si="13"/>
        <v>70000</v>
      </c>
      <c r="H142" s="24">
        <v>70000</v>
      </c>
      <c r="I142" s="24" t="s">
        <v>293</v>
      </c>
      <c r="J142" s="24" t="s">
        <v>554</v>
      </c>
      <c r="K142" s="24" t="s">
        <v>551</v>
      </c>
      <c r="L142" s="24" t="s">
        <v>552</v>
      </c>
      <c r="M142" s="24">
        <v>66000</v>
      </c>
      <c r="N142" s="24" t="b">
        <v>1</v>
      </c>
      <c r="O142" s="24" t="b">
        <v>0</v>
      </c>
      <c r="P142" s="24" t="s">
        <v>399</v>
      </c>
      <c r="V142" s="92">
        <v>70000</v>
      </c>
      <c r="W142" s="92">
        <v>70799</v>
      </c>
      <c r="X142" s="24" t="str">
        <f t="shared" si="14"/>
        <v/>
      </c>
    </row>
    <row r="143" spans="1:24" x14ac:dyDescent="0.2">
      <c r="A143" s="17">
        <v>69100</v>
      </c>
      <c r="B143" s="59" t="s">
        <v>479</v>
      </c>
      <c r="C143" s="21">
        <f t="shared" si="10"/>
        <v>69100</v>
      </c>
      <c r="D143" s="21" t="str">
        <f t="shared" si="11"/>
        <v>Unrealized Gain (Loss) on Land</v>
      </c>
      <c r="E143" s="21" t="str">
        <f t="shared" si="12"/>
        <v/>
      </c>
      <c r="F143" s="21"/>
      <c r="G143" s="24">
        <f t="shared" si="13"/>
        <v>70100</v>
      </c>
      <c r="H143" s="24">
        <v>70100</v>
      </c>
      <c r="I143" s="24" t="s">
        <v>94</v>
      </c>
      <c r="J143" s="24" t="s">
        <v>554</v>
      </c>
      <c r="K143" s="24" t="s">
        <v>551</v>
      </c>
      <c r="L143" s="24" t="s">
        <v>552</v>
      </c>
      <c r="M143" s="24">
        <v>66000</v>
      </c>
      <c r="N143" s="24" t="b">
        <v>1</v>
      </c>
      <c r="O143" s="24" t="b">
        <v>0</v>
      </c>
      <c r="P143" s="24" t="s">
        <v>399</v>
      </c>
      <c r="V143" s="92">
        <v>70000</v>
      </c>
      <c r="W143" s="92">
        <v>70799</v>
      </c>
      <c r="X143" s="24" t="str">
        <f t="shared" si="14"/>
        <v/>
      </c>
    </row>
    <row r="144" spans="1:24" x14ac:dyDescent="0.2">
      <c r="A144" s="17">
        <v>69200</v>
      </c>
      <c r="B144" s="26" t="s">
        <v>227</v>
      </c>
      <c r="C144" s="21">
        <f t="shared" si="10"/>
        <v>69200</v>
      </c>
      <c r="D144" s="21" t="str">
        <f t="shared" si="11"/>
        <v>Unrealized Forex Translation Gain (Loss)</v>
      </c>
      <c r="E144" s="21" t="str">
        <f t="shared" si="12"/>
        <v/>
      </c>
      <c r="F144" s="21"/>
      <c r="G144" s="24">
        <f t="shared" si="13"/>
        <v>70200</v>
      </c>
      <c r="H144" s="24">
        <v>70200</v>
      </c>
      <c r="I144" s="24" t="s">
        <v>94</v>
      </c>
      <c r="J144" s="24" t="s">
        <v>554</v>
      </c>
      <c r="K144" s="24" t="s">
        <v>551</v>
      </c>
      <c r="L144" s="24" t="s">
        <v>552</v>
      </c>
      <c r="M144" s="24">
        <v>66000</v>
      </c>
      <c r="N144" s="24" t="b">
        <v>1</v>
      </c>
      <c r="O144" s="24" t="b">
        <v>0</v>
      </c>
      <c r="P144" s="24" t="s">
        <v>399</v>
      </c>
      <c r="V144" s="92">
        <v>70000</v>
      </c>
      <c r="W144" s="92">
        <v>70799</v>
      </c>
      <c r="X144" s="24" t="str">
        <f t="shared" si="14"/>
        <v/>
      </c>
    </row>
    <row r="145" spans="1:24" x14ac:dyDescent="0.2">
      <c r="A145" s="17">
        <v>69300</v>
      </c>
      <c r="B145" s="26" t="s">
        <v>211</v>
      </c>
      <c r="C145" s="21">
        <f t="shared" si="10"/>
        <v>69300</v>
      </c>
      <c r="D145" s="21" t="str">
        <f t="shared" si="11"/>
        <v>Unearned Compensation</v>
      </c>
      <c r="E145" s="21" t="str">
        <f t="shared" si="12"/>
        <v/>
      </c>
      <c r="F145" s="21"/>
      <c r="G145" s="24">
        <f t="shared" si="13"/>
        <v>70300</v>
      </c>
      <c r="H145" s="24">
        <v>70300</v>
      </c>
      <c r="I145" s="24" t="s">
        <v>94</v>
      </c>
      <c r="J145" s="24" t="s">
        <v>554</v>
      </c>
      <c r="K145" s="24" t="s">
        <v>551</v>
      </c>
      <c r="L145" s="24" t="s">
        <v>552</v>
      </c>
      <c r="M145" s="24">
        <v>66000</v>
      </c>
      <c r="N145" s="24" t="b">
        <v>1</v>
      </c>
      <c r="O145" s="24" t="b">
        <v>0</v>
      </c>
      <c r="P145" s="24" t="s">
        <v>399</v>
      </c>
      <c r="V145" s="92">
        <v>70000</v>
      </c>
      <c r="W145" s="92">
        <v>70799</v>
      </c>
      <c r="X145" s="24" t="str">
        <f t="shared" si="14"/>
        <v/>
      </c>
    </row>
    <row r="146" spans="1:24" x14ac:dyDescent="0.2">
      <c r="A146" s="17">
        <v>69400</v>
      </c>
      <c r="B146" s="26" t="s">
        <v>92</v>
      </c>
      <c r="C146" s="21">
        <f t="shared" si="10"/>
        <v>69400</v>
      </c>
      <c r="D146" s="21" t="str">
        <f t="shared" si="11"/>
        <v>Treasury Stock</v>
      </c>
      <c r="E146" s="21" t="str">
        <f t="shared" si="12"/>
        <v/>
      </c>
      <c r="F146" s="21"/>
      <c r="G146" s="24">
        <f t="shared" si="13"/>
        <v>70800</v>
      </c>
      <c r="H146" s="24">
        <v>70800</v>
      </c>
      <c r="I146" s="24" t="s">
        <v>366</v>
      </c>
      <c r="J146" s="24" t="s">
        <v>554</v>
      </c>
      <c r="K146" s="24" t="s">
        <v>551</v>
      </c>
      <c r="L146" s="24" t="s">
        <v>552</v>
      </c>
      <c r="M146" s="24">
        <v>66000</v>
      </c>
      <c r="N146" s="24" t="b">
        <v>1</v>
      </c>
      <c r="O146" s="24" t="b">
        <v>0</v>
      </c>
      <c r="P146" s="24" t="s">
        <v>488</v>
      </c>
      <c r="V146" s="92">
        <v>70800</v>
      </c>
      <c r="W146" s="92">
        <v>70849</v>
      </c>
      <c r="X146" s="24" t="str">
        <f t="shared" si="14"/>
        <v/>
      </c>
    </row>
    <row r="147" spans="1:24" x14ac:dyDescent="0.2">
      <c r="A147" s="18">
        <v>69500</v>
      </c>
      <c r="B147" s="19" t="s">
        <v>444</v>
      </c>
      <c r="C147" s="21">
        <f t="shared" si="10"/>
        <v>69500</v>
      </c>
      <c r="D147" s="21" t="str">
        <f t="shared" si="11"/>
        <v>Other OCI</v>
      </c>
      <c r="E147" s="21" t="str">
        <f t="shared" si="12"/>
        <v/>
      </c>
      <c r="F147" s="21"/>
      <c r="G147" s="24">
        <f t="shared" si="13"/>
        <v>70850</v>
      </c>
      <c r="H147" s="24">
        <v>70850</v>
      </c>
      <c r="I147" s="24" t="s">
        <v>367</v>
      </c>
      <c r="J147" s="24" t="s">
        <v>554</v>
      </c>
      <c r="K147" s="24" t="s">
        <v>551</v>
      </c>
      <c r="L147" s="24" t="s">
        <v>552</v>
      </c>
      <c r="M147" s="24">
        <v>66000</v>
      </c>
      <c r="N147" s="24" t="b">
        <v>1</v>
      </c>
      <c r="O147" s="24" t="b">
        <v>0</v>
      </c>
      <c r="P147" s="24" t="s">
        <v>489</v>
      </c>
      <c r="V147" s="92">
        <v>70850</v>
      </c>
      <c r="W147" s="92">
        <v>70899</v>
      </c>
      <c r="X147" s="24" t="str">
        <f t="shared" si="14"/>
        <v/>
      </c>
    </row>
    <row r="148" spans="1:24" x14ac:dyDescent="0.2">
      <c r="A148" s="17">
        <v>70000</v>
      </c>
      <c r="B148" s="15" t="s">
        <v>293</v>
      </c>
      <c r="C148" s="21">
        <f t="shared" si="10"/>
        <v>70000</v>
      </c>
      <c r="D148" s="21" t="str">
        <f t="shared" si="11"/>
        <v>XXXX SALES XXXX</v>
      </c>
      <c r="E148" s="21" t="str">
        <f t="shared" si="12"/>
        <v/>
      </c>
      <c r="F148" s="21"/>
      <c r="G148" s="24">
        <f t="shared" si="13"/>
        <v>70900</v>
      </c>
      <c r="H148" s="24">
        <v>70900</v>
      </c>
      <c r="I148" s="24" t="s">
        <v>480</v>
      </c>
      <c r="J148" s="24" t="s">
        <v>554</v>
      </c>
      <c r="K148" s="24" t="s">
        <v>551</v>
      </c>
      <c r="L148" s="24" t="s">
        <v>552</v>
      </c>
      <c r="M148" s="24">
        <v>66000</v>
      </c>
      <c r="N148" s="24" t="b">
        <v>1</v>
      </c>
      <c r="O148" s="24" t="b">
        <v>0</v>
      </c>
      <c r="P148" s="24" t="s">
        <v>490</v>
      </c>
      <c r="V148" s="92">
        <v>70900</v>
      </c>
      <c r="W148" s="92">
        <v>70949</v>
      </c>
      <c r="X148" s="24" t="str">
        <f t="shared" si="14"/>
        <v/>
      </c>
    </row>
    <row r="149" spans="1:24" x14ac:dyDescent="0.2">
      <c r="A149" s="17">
        <v>70100</v>
      </c>
      <c r="B149" s="15" t="s">
        <v>94</v>
      </c>
      <c r="C149" s="21">
        <f t="shared" si="10"/>
        <v>70100</v>
      </c>
      <c r="D149" s="21" t="str">
        <f t="shared" si="11"/>
        <v>Sales</v>
      </c>
      <c r="E149" s="21" t="str">
        <f t="shared" si="12"/>
        <v/>
      </c>
      <c r="F149" s="21"/>
      <c r="G149" s="24">
        <f t="shared" si="13"/>
        <v>70950</v>
      </c>
      <c r="H149" s="24">
        <v>70950</v>
      </c>
      <c r="I149" s="24" t="s">
        <v>481</v>
      </c>
      <c r="J149" s="24" t="s">
        <v>554</v>
      </c>
      <c r="K149" s="24" t="s">
        <v>551</v>
      </c>
      <c r="L149" s="24" t="s">
        <v>552</v>
      </c>
      <c r="M149" s="24">
        <v>66000</v>
      </c>
      <c r="N149" s="24" t="b">
        <v>1</v>
      </c>
      <c r="O149" s="24" t="b">
        <v>0</v>
      </c>
      <c r="P149" s="24" t="s">
        <v>518</v>
      </c>
      <c r="V149" s="92">
        <v>70950</v>
      </c>
      <c r="W149" s="92">
        <v>70999</v>
      </c>
      <c r="X149" s="24" t="str">
        <f t="shared" si="14"/>
        <v/>
      </c>
    </row>
    <row r="150" spans="1:24" x14ac:dyDescent="0.2">
      <c r="A150" s="17">
        <v>70200</v>
      </c>
      <c r="B150" s="15" t="s">
        <v>94</v>
      </c>
      <c r="C150" s="21">
        <f t="shared" si="10"/>
        <v>70200</v>
      </c>
      <c r="D150" s="21" t="str">
        <f t="shared" si="11"/>
        <v>Sales</v>
      </c>
      <c r="E150" s="21" t="str">
        <f t="shared" si="12"/>
        <v/>
      </c>
      <c r="F150" s="21"/>
      <c r="G150" s="24">
        <f t="shared" si="13"/>
        <v>71000</v>
      </c>
      <c r="H150" s="24">
        <v>71000</v>
      </c>
      <c r="I150" s="24" t="s">
        <v>95</v>
      </c>
      <c r="J150" s="24" t="s">
        <v>554</v>
      </c>
      <c r="K150" s="24" t="s">
        <v>551</v>
      </c>
      <c r="L150" s="24" t="s">
        <v>552</v>
      </c>
      <c r="M150" s="24">
        <v>66000</v>
      </c>
      <c r="N150" s="24" t="b">
        <v>1</v>
      </c>
      <c r="O150" s="24" t="b">
        <v>0</v>
      </c>
      <c r="P150" s="24" t="s">
        <v>368</v>
      </c>
      <c r="V150" s="92">
        <v>71000</v>
      </c>
      <c r="W150" s="92">
        <v>71099</v>
      </c>
      <c r="X150" s="24" t="str">
        <f t="shared" si="14"/>
        <v/>
      </c>
    </row>
    <row r="151" spans="1:24" x14ac:dyDescent="0.2">
      <c r="A151" s="17">
        <v>70300</v>
      </c>
      <c r="B151" s="15" t="s">
        <v>94</v>
      </c>
      <c r="C151" s="21">
        <f t="shared" si="10"/>
        <v>70300</v>
      </c>
      <c r="D151" s="21" t="str">
        <f t="shared" si="11"/>
        <v>Sales</v>
      </c>
      <c r="E151" s="21" t="str">
        <f t="shared" si="12"/>
        <v/>
      </c>
      <c r="F151" s="21"/>
      <c r="G151" s="24">
        <f t="shared" si="13"/>
        <v>71100</v>
      </c>
      <c r="H151" s="24">
        <v>71100</v>
      </c>
      <c r="I151" s="24" t="s">
        <v>96</v>
      </c>
      <c r="J151" s="24" t="s">
        <v>554</v>
      </c>
      <c r="K151" s="24" t="s">
        <v>551</v>
      </c>
      <c r="L151" s="24" t="s">
        <v>552</v>
      </c>
      <c r="M151" s="24">
        <v>66000</v>
      </c>
      <c r="N151" s="24" t="b">
        <v>1</v>
      </c>
      <c r="O151" s="24" t="b">
        <v>0</v>
      </c>
      <c r="P151" s="24" t="s">
        <v>530</v>
      </c>
      <c r="V151" s="92">
        <v>71100</v>
      </c>
      <c r="W151" s="92">
        <v>71199</v>
      </c>
      <c r="X151" s="24" t="str">
        <f t="shared" si="14"/>
        <v/>
      </c>
    </row>
    <row r="152" spans="1:24" x14ac:dyDescent="0.2">
      <c r="A152" s="17">
        <v>70800</v>
      </c>
      <c r="B152" s="15" t="s">
        <v>366</v>
      </c>
      <c r="C152" s="21">
        <f t="shared" si="10"/>
        <v>70800</v>
      </c>
      <c r="D152" s="21" t="str">
        <f t="shared" si="11"/>
        <v>Realized Securities Holding Gain (Loss)</v>
      </c>
      <c r="E152" s="21" t="str">
        <f t="shared" si="12"/>
        <v/>
      </c>
      <c r="F152" s="21"/>
      <c r="G152" s="24">
        <f t="shared" si="13"/>
        <v>72100</v>
      </c>
      <c r="H152" s="24">
        <v>72100</v>
      </c>
      <c r="I152" s="24" t="s">
        <v>98</v>
      </c>
      <c r="J152" s="24" t="s">
        <v>554</v>
      </c>
      <c r="K152" s="24" t="s">
        <v>549</v>
      </c>
      <c r="L152" s="24" t="s">
        <v>552</v>
      </c>
      <c r="M152" s="24">
        <v>66000</v>
      </c>
      <c r="N152" s="24" t="b">
        <v>1</v>
      </c>
      <c r="O152" s="24" t="b">
        <v>0</v>
      </c>
      <c r="P152" s="24" t="s">
        <v>531</v>
      </c>
      <c r="V152" s="92">
        <v>71200</v>
      </c>
      <c r="W152" s="92">
        <v>72399</v>
      </c>
      <c r="X152" s="24" t="str">
        <f t="shared" si="14"/>
        <v/>
      </c>
    </row>
    <row r="153" spans="1:24" x14ac:dyDescent="0.2">
      <c r="A153" s="17">
        <v>70850</v>
      </c>
      <c r="B153" s="15" t="s">
        <v>367</v>
      </c>
      <c r="C153" s="21">
        <f t="shared" si="10"/>
        <v>70850</v>
      </c>
      <c r="D153" s="21" t="str">
        <f t="shared" si="11"/>
        <v>Unrealized Securities Holding Gain (Loss)</v>
      </c>
      <c r="E153" s="21" t="str">
        <f t="shared" si="12"/>
        <v/>
      </c>
      <c r="F153" s="21"/>
      <c r="G153" s="24">
        <f t="shared" si="13"/>
        <v>72200</v>
      </c>
      <c r="H153" s="24">
        <v>72200</v>
      </c>
      <c r="I153" s="24" t="s">
        <v>99</v>
      </c>
      <c r="J153" s="24" t="s">
        <v>554</v>
      </c>
      <c r="K153" s="24" t="s">
        <v>549</v>
      </c>
      <c r="L153" s="24" t="s">
        <v>552</v>
      </c>
      <c r="M153" s="24">
        <v>66000</v>
      </c>
      <c r="N153" s="24" t="b">
        <v>1</v>
      </c>
      <c r="O153" s="24" t="b">
        <v>0</v>
      </c>
      <c r="P153" s="24" t="s">
        <v>531</v>
      </c>
      <c r="V153" s="92">
        <v>71200</v>
      </c>
      <c r="W153" s="92">
        <v>72399</v>
      </c>
      <c r="X153" s="24" t="str">
        <f t="shared" si="14"/>
        <v/>
      </c>
    </row>
    <row r="154" spans="1:24" x14ac:dyDescent="0.2">
      <c r="A154" s="17">
        <v>70900</v>
      </c>
      <c r="B154" s="60" t="s">
        <v>480</v>
      </c>
      <c r="C154" s="21">
        <f t="shared" si="10"/>
        <v>70900</v>
      </c>
      <c r="D154" s="21" t="str">
        <f t="shared" si="11"/>
        <v>Realized Land Holding Gain (Loss)</v>
      </c>
      <c r="E154" s="21" t="str">
        <f t="shared" si="12"/>
        <v/>
      </c>
      <c r="F154" s="21"/>
      <c r="G154" s="24">
        <f t="shared" si="13"/>
        <v>72300</v>
      </c>
      <c r="H154" s="24">
        <v>72300</v>
      </c>
      <c r="I154" s="24" t="s">
        <v>100</v>
      </c>
      <c r="J154" s="24" t="s">
        <v>554</v>
      </c>
      <c r="K154" s="24" t="s">
        <v>549</v>
      </c>
      <c r="L154" s="24" t="s">
        <v>552</v>
      </c>
      <c r="M154" s="24">
        <v>66000</v>
      </c>
      <c r="N154" s="24" t="b">
        <v>1</v>
      </c>
      <c r="O154" s="24" t="b">
        <v>0</v>
      </c>
      <c r="P154" s="24" t="s">
        <v>531</v>
      </c>
      <c r="V154" s="92">
        <v>71200</v>
      </c>
      <c r="W154" s="92">
        <v>72399</v>
      </c>
      <c r="X154" s="24" t="str">
        <f t="shared" si="14"/>
        <v/>
      </c>
    </row>
    <row r="155" spans="1:24" x14ac:dyDescent="0.2">
      <c r="A155" s="17">
        <v>70950</v>
      </c>
      <c r="B155" s="61" t="s">
        <v>481</v>
      </c>
      <c r="C155" s="21">
        <f t="shared" si="10"/>
        <v>70950</v>
      </c>
      <c r="D155" s="21" t="str">
        <f t="shared" si="11"/>
        <v>Unrealized Land Holding Gain (Loss)</v>
      </c>
      <c r="E155" s="21" t="str">
        <f t="shared" si="12"/>
        <v/>
      </c>
      <c r="F155" s="21"/>
      <c r="G155" s="24">
        <f t="shared" si="13"/>
        <v>72400</v>
      </c>
      <c r="H155" s="24">
        <v>72400</v>
      </c>
      <c r="I155" s="24" t="s">
        <v>101</v>
      </c>
      <c r="J155" s="24" t="s">
        <v>554</v>
      </c>
      <c r="K155" s="24" t="s">
        <v>549</v>
      </c>
      <c r="L155" s="24" t="s">
        <v>552</v>
      </c>
      <c r="M155" s="24">
        <v>66000</v>
      </c>
      <c r="N155" s="24" t="b">
        <v>1</v>
      </c>
      <c r="O155" s="24" t="b">
        <v>0</v>
      </c>
      <c r="P155" s="24" t="s">
        <v>372</v>
      </c>
      <c r="V155" s="92">
        <v>72400</v>
      </c>
      <c r="W155" s="92">
        <v>72799</v>
      </c>
      <c r="X155" s="24" t="str">
        <f t="shared" si="14"/>
        <v/>
      </c>
    </row>
    <row r="156" spans="1:24" x14ac:dyDescent="0.2">
      <c r="A156" s="17">
        <v>71000</v>
      </c>
      <c r="B156" s="15" t="s">
        <v>95</v>
      </c>
      <c r="C156" s="21">
        <f t="shared" si="10"/>
        <v>71000</v>
      </c>
      <c r="D156" s="21" t="str">
        <f t="shared" si="11"/>
        <v>Client Reimbursement Fees</v>
      </c>
      <c r="E156" s="21" t="str">
        <f t="shared" si="12"/>
        <v/>
      </c>
      <c r="F156" s="21"/>
      <c r="G156" s="24">
        <f t="shared" si="13"/>
        <v>72600</v>
      </c>
      <c r="H156" s="24">
        <v>72600</v>
      </c>
      <c r="I156" s="24" t="s">
        <v>102</v>
      </c>
      <c r="J156" s="24" t="s">
        <v>554</v>
      </c>
      <c r="K156" s="24" t="s">
        <v>549</v>
      </c>
      <c r="L156" s="24" t="s">
        <v>552</v>
      </c>
      <c r="M156" s="24">
        <v>66000</v>
      </c>
      <c r="N156" s="24" t="b">
        <v>1</v>
      </c>
      <c r="O156" s="24" t="b">
        <v>0</v>
      </c>
      <c r="P156" s="24" t="s">
        <v>372</v>
      </c>
      <c r="V156" s="92">
        <v>72400</v>
      </c>
      <c r="W156" s="92">
        <v>72799</v>
      </c>
      <c r="X156" s="24" t="str">
        <f t="shared" si="14"/>
        <v/>
      </c>
    </row>
    <row r="157" spans="1:24" x14ac:dyDescent="0.2">
      <c r="A157" s="17">
        <v>71100</v>
      </c>
      <c r="B157" s="15" t="s">
        <v>96</v>
      </c>
      <c r="C157" s="21">
        <f t="shared" si="10"/>
        <v>71100</v>
      </c>
      <c r="D157" s="21" t="str">
        <f t="shared" si="11"/>
        <v>Service Charge Fees</v>
      </c>
      <c r="E157" s="21" t="str">
        <f t="shared" si="12"/>
        <v/>
      </c>
      <c r="F157" s="21"/>
      <c r="G157" s="24">
        <f t="shared" si="13"/>
        <v>72700</v>
      </c>
      <c r="H157" s="24">
        <v>72700</v>
      </c>
      <c r="I157" s="24" t="s">
        <v>103</v>
      </c>
      <c r="J157" s="24" t="s">
        <v>554</v>
      </c>
      <c r="K157" s="24" t="s">
        <v>549</v>
      </c>
      <c r="L157" s="24" t="s">
        <v>552</v>
      </c>
      <c r="M157" s="24">
        <v>66000</v>
      </c>
      <c r="N157" s="24" t="b">
        <v>1</v>
      </c>
      <c r="O157" s="24" t="b">
        <v>0</v>
      </c>
      <c r="P157" s="24" t="s">
        <v>372</v>
      </c>
      <c r="V157" s="92">
        <v>72400</v>
      </c>
      <c r="W157" s="92">
        <v>72799</v>
      </c>
      <c r="X157" s="24" t="str">
        <f t="shared" si="14"/>
        <v/>
      </c>
    </row>
    <row r="158" spans="1:24" x14ac:dyDescent="0.2">
      <c r="A158" s="17">
        <v>72100</v>
      </c>
      <c r="B158" s="15" t="s">
        <v>98</v>
      </c>
      <c r="C158" s="21">
        <f t="shared" si="10"/>
        <v>72100</v>
      </c>
      <c r="D158" s="21" t="str">
        <f t="shared" si="11"/>
        <v>Regular Markdowns</v>
      </c>
      <c r="E158" s="21" t="str">
        <f t="shared" si="12"/>
        <v/>
      </c>
      <c r="F158" s="21"/>
      <c r="G158" s="24">
        <f t="shared" si="13"/>
        <v>72800</v>
      </c>
      <c r="H158" s="24">
        <v>72800</v>
      </c>
      <c r="I158" s="24" t="s">
        <v>97</v>
      </c>
      <c r="J158" s="24" t="s">
        <v>554</v>
      </c>
      <c r="K158" s="24" t="s">
        <v>549</v>
      </c>
      <c r="L158" s="24" t="s">
        <v>552</v>
      </c>
      <c r="M158" s="24">
        <v>66000</v>
      </c>
      <c r="N158" s="24" t="b">
        <v>1</v>
      </c>
      <c r="O158" s="24" t="b">
        <v>0</v>
      </c>
      <c r="P158" s="24" t="s">
        <v>369</v>
      </c>
      <c r="V158" s="92">
        <v>72800</v>
      </c>
      <c r="W158" s="92">
        <v>72899</v>
      </c>
      <c r="X158" s="24" t="str">
        <f t="shared" si="14"/>
        <v/>
      </c>
    </row>
    <row r="159" spans="1:24" x14ac:dyDescent="0.2">
      <c r="A159" s="17">
        <v>72200</v>
      </c>
      <c r="B159" s="15" t="s">
        <v>99</v>
      </c>
      <c r="C159" s="21">
        <f t="shared" si="10"/>
        <v>72200</v>
      </c>
      <c r="D159" s="21" t="str">
        <f t="shared" si="11"/>
        <v>Promotional Markdowns</v>
      </c>
      <c r="E159" s="21" t="str">
        <f t="shared" si="12"/>
        <v/>
      </c>
      <c r="F159" s="21"/>
      <c r="G159" s="24">
        <f t="shared" si="13"/>
        <v>72900</v>
      </c>
      <c r="H159" s="24">
        <v>72900</v>
      </c>
      <c r="I159" s="24" t="s">
        <v>104</v>
      </c>
      <c r="J159" s="24" t="s">
        <v>554</v>
      </c>
      <c r="K159" s="24" t="s">
        <v>549</v>
      </c>
      <c r="L159" s="24" t="s">
        <v>552</v>
      </c>
      <c r="M159" s="24">
        <v>66000</v>
      </c>
      <c r="N159" s="24" t="b">
        <v>1</v>
      </c>
      <c r="O159" s="24" t="b">
        <v>0</v>
      </c>
      <c r="P159" s="24" t="s">
        <v>370</v>
      </c>
      <c r="V159" s="92">
        <v>72900</v>
      </c>
      <c r="W159" s="92">
        <v>72999</v>
      </c>
      <c r="X159" s="24" t="str">
        <f t="shared" si="14"/>
        <v/>
      </c>
    </row>
    <row r="160" spans="1:24" x14ac:dyDescent="0.2">
      <c r="A160" s="17">
        <v>72300</v>
      </c>
      <c r="B160" s="15" t="s">
        <v>100</v>
      </c>
      <c r="C160" s="21">
        <f t="shared" si="10"/>
        <v>72300</v>
      </c>
      <c r="D160" s="21" t="str">
        <f t="shared" si="11"/>
        <v>Employee Discounts</v>
      </c>
      <c r="E160" s="21" t="str">
        <f t="shared" si="12"/>
        <v/>
      </c>
      <c r="F160" s="21"/>
      <c r="G160" s="24">
        <f t="shared" si="13"/>
        <v>73000</v>
      </c>
      <c r="H160" s="24">
        <v>73000</v>
      </c>
      <c r="I160" s="24" t="s">
        <v>294</v>
      </c>
      <c r="J160" s="24" t="s">
        <v>554</v>
      </c>
      <c r="K160" s="24" t="s">
        <v>549</v>
      </c>
      <c r="L160" s="24" t="s">
        <v>552</v>
      </c>
      <c r="M160" s="24">
        <v>66000</v>
      </c>
      <c r="N160" s="24" t="b">
        <v>1</v>
      </c>
      <c r="O160" s="24" t="b">
        <v>0</v>
      </c>
      <c r="P160" s="24" t="s">
        <v>371</v>
      </c>
      <c r="V160" s="92">
        <v>73000</v>
      </c>
      <c r="W160" s="92">
        <v>73999</v>
      </c>
      <c r="X160" s="24" t="str">
        <f t="shared" si="14"/>
        <v/>
      </c>
    </row>
    <row r="161" spans="1:24" x14ac:dyDescent="0.2">
      <c r="A161" s="17">
        <v>72400</v>
      </c>
      <c r="B161" s="15" t="s">
        <v>101</v>
      </c>
      <c r="C161" s="21">
        <f t="shared" si="10"/>
        <v>72400</v>
      </c>
      <c r="D161" s="21" t="str">
        <f t="shared" si="11"/>
        <v>Stock Loss Reserve</v>
      </c>
      <c r="E161" s="21" t="str">
        <f t="shared" si="12"/>
        <v/>
      </c>
      <c r="F161" s="21"/>
      <c r="G161" s="24">
        <f t="shared" si="13"/>
        <v>73100</v>
      </c>
      <c r="H161" s="24">
        <v>73100</v>
      </c>
      <c r="I161" s="24" t="s">
        <v>105</v>
      </c>
      <c r="J161" s="24" t="s">
        <v>554</v>
      </c>
      <c r="K161" s="24" t="s">
        <v>549</v>
      </c>
      <c r="L161" s="24" t="s">
        <v>552</v>
      </c>
      <c r="M161" s="24">
        <v>66000</v>
      </c>
      <c r="N161" s="24" t="b">
        <v>1</v>
      </c>
      <c r="O161" s="24" t="b">
        <v>0</v>
      </c>
      <c r="P161" s="24" t="s">
        <v>371</v>
      </c>
      <c r="V161" s="92">
        <v>73000</v>
      </c>
      <c r="W161" s="92">
        <v>73999</v>
      </c>
      <c r="X161" s="24" t="str">
        <f t="shared" si="14"/>
        <v/>
      </c>
    </row>
    <row r="162" spans="1:24" x14ac:dyDescent="0.2">
      <c r="A162" s="17">
        <v>72600</v>
      </c>
      <c r="B162" s="15" t="s">
        <v>102</v>
      </c>
      <c r="C162" s="21">
        <f t="shared" si="10"/>
        <v>72600</v>
      </c>
      <c r="D162" s="21" t="str">
        <f t="shared" si="11"/>
        <v>Inventory Adjustments</v>
      </c>
      <c r="E162" s="21" t="str">
        <f t="shared" si="12"/>
        <v/>
      </c>
      <c r="F162" s="21"/>
      <c r="G162" s="24">
        <f t="shared" si="13"/>
        <v>73200</v>
      </c>
      <c r="H162" s="24">
        <v>73200</v>
      </c>
      <c r="I162" s="24" t="s">
        <v>105</v>
      </c>
      <c r="J162" s="24" t="s">
        <v>554</v>
      </c>
      <c r="K162" s="24" t="s">
        <v>549</v>
      </c>
      <c r="L162" s="24" t="s">
        <v>552</v>
      </c>
      <c r="M162" s="24">
        <v>66000</v>
      </c>
      <c r="N162" s="24" t="b">
        <v>1</v>
      </c>
      <c r="O162" s="24" t="b">
        <v>0</v>
      </c>
      <c r="P162" s="24" t="s">
        <v>371</v>
      </c>
      <c r="V162" s="92">
        <v>73000</v>
      </c>
      <c r="W162" s="92">
        <v>73999</v>
      </c>
      <c r="X162" s="24" t="str">
        <f t="shared" si="14"/>
        <v/>
      </c>
    </row>
    <row r="163" spans="1:24" x14ac:dyDescent="0.2">
      <c r="A163" s="17">
        <v>72700</v>
      </c>
      <c r="B163" s="15" t="s">
        <v>103</v>
      </c>
      <c r="C163" s="21">
        <f t="shared" si="10"/>
        <v>72700</v>
      </c>
      <c r="D163" s="21" t="str">
        <f t="shared" si="11"/>
        <v>Permanent Markdowns</v>
      </c>
      <c r="E163" s="21" t="str">
        <f t="shared" si="12"/>
        <v/>
      </c>
      <c r="F163" s="21"/>
      <c r="G163" s="24">
        <f t="shared" si="13"/>
        <v>73300</v>
      </c>
      <c r="H163" s="24">
        <v>73300</v>
      </c>
      <c r="I163" s="24" t="s">
        <v>105</v>
      </c>
      <c r="J163" s="24" t="s">
        <v>554</v>
      </c>
      <c r="K163" s="24" t="s">
        <v>549</v>
      </c>
      <c r="L163" s="24" t="s">
        <v>552</v>
      </c>
      <c r="M163" s="24">
        <v>66000</v>
      </c>
      <c r="N163" s="24" t="b">
        <v>1</v>
      </c>
      <c r="O163" s="24" t="b">
        <v>0</v>
      </c>
      <c r="P163" s="24" t="s">
        <v>371</v>
      </c>
      <c r="V163" s="92">
        <v>73000</v>
      </c>
      <c r="W163" s="92">
        <v>73999</v>
      </c>
      <c r="X163" s="24" t="str">
        <f t="shared" si="14"/>
        <v/>
      </c>
    </row>
    <row r="164" spans="1:24" x14ac:dyDescent="0.2">
      <c r="A164" s="17">
        <v>72800</v>
      </c>
      <c r="B164" s="15" t="s">
        <v>97</v>
      </c>
      <c r="C164" s="21">
        <f t="shared" si="10"/>
        <v>72800</v>
      </c>
      <c r="D164" s="21" t="str">
        <f t="shared" si="11"/>
        <v>Sales Discounts</v>
      </c>
      <c r="E164" s="21" t="str">
        <f t="shared" si="12"/>
        <v/>
      </c>
      <c r="F164" s="21"/>
      <c r="G164" s="24">
        <f t="shared" si="13"/>
        <v>74000</v>
      </c>
      <c r="H164" s="24">
        <v>74000</v>
      </c>
      <c r="I164" s="24" t="s">
        <v>106</v>
      </c>
      <c r="J164" s="24" t="s">
        <v>554</v>
      </c>
      <c r="K164" s="24" t="s">
        <v>549</v>
      </c>
      <c r="L164" s="24" t="s">
        <v>552</v>
      </c>
      <c r="M164" s="24">
        <v>66000</v>
      </c>
      <c r="N164" s="24" t="b">
        <v>1</v>
      </c>
      <c r="O164" s="24" t="b">
        <v>0</v>
      </c>
      <c r="P164" s="24" t="s">
        <v>376</v>
      </c>
      <c r="V164" s="92">
        <v>74000</v>
      </c>
      <c r="W164" s="92">
        <v>74499</v>
      </c>
      <c r="X164" s="24" t="str">
        <f t="shared" si="14"/>
        <v/>
      </c>
    </row>
    <row r="165" spans="1:24" x14ac:dyDescent="0.2">
      <c r="A165" s="17">
        <v>72900</v>
      </c>
      <c r="B165" s="15" t="s">
        <v>104</v>
      </c>
      <c r="C165" s="21">
        <f t="shared" si="10"/>
        <v>72900</v>
      </c>
      <c r="D165" s="21" t="str">
        <f t="shared" si="11"/>
        <v>Sales Returns &amp; Allowances</v>
      </c>
      <c r="E165" s="21" t="str">
        <f t="shared" si="12"/>
        <v/>
      </c>
      <c r="F165" s="21"/>
      <c r="G165" s="24">
        <f t="shared" si="13"/>
        <v>74200</v>
      </c>
      <c r="H165" s="24">
        <v>74200</v>
      </c>
      <c r="I165" s="24" t="s">
        <v>107</v>
      </c>
      <c r="J165" s="24" t="s">
        <v>554</v>
      </c>
      <c r="K165" s="24" t="s">
        <v>549</v>
      </c>
      <c r="L165" s="24" t="s">
        <v>552</v>
      </c>
      <c r="M165" s="24">
        <v>66000</v>
      </c>
      <c r="N165" s="24" t="b">
        <v>1</v>
      </c>
      <c r="O165" s="24" t="b">
        <v>0</v>
      </c>
      <c r="P165" s="24" t="s">
        <v>376</v>
      </c>
      <c r="V165" s="92">
        <v>74000</v>
      </c>
      <c r="W165" s="92">
        <v>74499</v>
      </c>
      <c r="X165" s="24" t="str">
        <f t="shared" si="14"/>
        <v/>
      </c>
    </row>
    <row r="166" spans="1:24" x14ac:dyDescent="0.2">
      <c r="A166" s="17">
        <v>73000</v>
      </c>
      <c r="B166" s="15" t="s">
        <v>294</v>
      </c>
      <c r="C166" s="21">
        <f t="shared" si="10"/>
        <v>73000</v>
      </c>
      <c r="D166" s="21" t="str">
        <f t="shared" si="11"/>
        <v>XXXX COGS XXXX</v>
      </c>
      <c r="E166" s="21" t="str">
        <f t="shared" si="12"/>
        <v/>
      </c>
      <c r="F166" s="21"/>
      <c r="G166" s="24">
        <f t="shared" si="13"/>
        <v>74500</v>
      </c>
      <c r="H166" s="24">
        <v>74500</v>
      </c>
      <c r="I166" s="24" t="s">
        <v>101</v>
      </c>
      <c r="J166" s="24" t="s">
        <v>554</v>
      </c>
      <c r="K166" s="24" t="s">
        <v>549</v>
      </c>
      <c r="L166" s="24" t="s">
        <v>552</v>
      </c>
      <c r="M166" s="24">
        <v>66000</v>
      </c>
      <c r="N166" s="24" t="b">
        <v>1</v>
      </c>
      <c r="O166" s="24" t="b">
        <v>0</v>
      </c>
      <c r="P166" s="24" t="s">
        <v>373</v>
      </c>
      <c r="V166" s="92">
        <v>74500</v>
      </c>
      <c r="W166" s="92">
        <v>74799</v>
      </c>
      <c r="X166" s="24" t="str">
        <f t="shared" si="14"/>
        <v/>
      </c>
    </row>
    <row r="167" spans="1:24" x14ac:dyDescent="0.2">
      <c r="A167" s="17">
        <v>73100</v>
      </c>
      <c r="B167" s="15" t="s">
        <v>105</v>
      </c>
      <c r="C167" s="21">
        <f t="shared" si="10"/>
        <v>73100</v>
      </c>
      <c r="D167" s="21" t="str">
        <f t="shared" si="11"/>
        <v>Purchases</v>
      </c>
      <c r="E167" s="21" t="str">
        <f t="shared" si="12"/>
        <v/>
      </c>
      <c r="F167" s="21"/>
      <c r="G167" s="24">
        <f t="shared" si="13"/>
        <v>74700</v>
      </c>
      <c r="H167" s="24">
        <v>74700</v>
      </c>
      <c r="I167" s="24" t="s">
        <v>102</v>
      </c>
      <c r="J167" s="24" t="s">
        <v>554</v>
      </c>
      <c r="K167" s="24" t="s">
        <v>549</v>
      </c>
      <c r="L167" s="24" t="s">
        <v>552</v>
      </c>
      <c r="M167" s="24">
        <v>66000</v>
      </c>
      <c r="N167" s="24" t="b">
        <v>1</v>
      </c>
      <c r="O167" s="24" t="b">
        <v>0</v>
      </c>
      <c r="P167" s="24" t="s">
        <v>373</v>
      </c>
      <c r="V167" s="92">
        <v>74500</v>
      </c>
      <c r="W167" s="92">
        <v>74799</v>
      </c>
      <c r="X167" s="24" t="str">
        <f t="shared" si="14"/>
        <v/>
      </c>
    </row>
    <row r="168" spans="1:24" x14ac:dyDescent="0.2">
      <c r="A168" s="17">
        <v>73200</v>
      </c>
      <c r="B168" s="15" t="s">
        <v>105</v>
      </c>
      <c r="C168" s="21">
        <f t="shared" si="10"/>
        <v>73200</v>
      </c>
      <c r="D168" s="21" t="str">
        <f t="shared" si="11"/>
        <v>Purchases</v>
      </c>
      <c r="E168" s="21" t="str">
        <f t="shared" si="12"/>
        <v/>
      </c>
      <c r="F168" s="21"/>
      <c r="G168" s="24">
        <f t="shared" si="13"/>
        <v>74800</v>
      </c>
      <c r="H168" s="24">
        <v>74800</v>
      </c>
      <c r="I168" s="24" t="s">
        <v>108</v>
      </c>
      <c r="J168" s="24" t="s">
        <v>554</v>
      </c>
      <c r="K168" s="24" t="s">
        <v>549</v>
      </c>
      <c r="L168" s="24" t="s">
        <v>552</v>
      </c>
      <c r="M168" s="24">
        <v>66000</v>
      </c>
      <c r="N168" s="24" t="b">
        <v>1</v>
      </c>
      <c r="O168" s="24" t="b">
        <v>0</v>
      </c>
      <c r="P168" s="24" t="s">
        <v>374</v>
      </c>
      <c r="V168" s="92">
        <v>74800</v>
      </c>
      <c r="W168" s="92">
        <v>75800</v>
      </c>
      <c r="X168" s="24" t="str">
        <f t="shared" si="14"/>
        <v/>
      </c>
    </row>
    <row r="169" spans="1:24" x14ac:dyDescent="0.2">
      <c r="A169" s="17">
        <v>73300</v>
      </c>
      <c r="B169" s="15" t="s">
        <v>105</v>
      </c>
      <c r="C169" s="21">
        <f t="shared" si="10"/>
        <v>73300</v>
      </c>
      <c r="D169" s="21" t="str">
        <f t="shared" si="11"/>
        <v>Purchases</v>
      </c>
      <c r="E169" s="21" t="str">
        <f t="shared" si="12"/>
        <v/>
      </c>
      <c r="F169" s="21"/>
      <c r="G169" s="24">
        <f t="shared" si="13"/>
        <v>74900</v>
      </c>
      <c r="H169" s="24">
        <v>74900</v>
      </c>
      <c r="I169" s="24" t="s">
        <v>109</v>
      </c>
      <c r="J169" s="24" t="s">
        <v>554</v>
      </c>
      <c r="K169" s="24" t="s">
        <v>549</v>
      </c>
      <c r="L169" s="24" t="s">
        <v>552</v>
      </c>
      <c r="M169" s="24">
        <v>66000</v>
      </c>
      <c r="N169" s="24" t="b">
        <v>1</v>
      </c>
      <c r="O169" s="24" t="b">
        <v>0</v>
      </c>
      <c r="P169" s="24" t="s">
        <v>374</v>
      </c>
      <c r="V169" s="92">
        <v>74800</v>
      </c>
      <c r="W169" s="92">
        <v>75800</v>
      </c>
      <c r="X169" s="24" t="str">
        <f t="shared" si="14"/>
        <v/>
      </c>
    </row>
    <row r="170" spans="1:24" x14ac:dyDescent="0.2">
      <c r="A170" s="17">
        <v>74000</v>
      </c>
      <c r="B170" s="15" t="s">
        <v>106</v>
      </c>
      <c r="C170" s="21">
        <f t="shared" si="10"/>
        <v>74000</v>
      </c>
      <c r="D170" s="21" t="str">
        <f t="shared" si="11"/>
        <v>Purchase Returns</v>
      </c>
      <c r="E170" s="21" t="str">
        <f t="shared" si="12"/>
        <v/>
      </c>
      <c r="F170" s="21"/>
      <c r="G170" s="24">
        <f t="shared" si="13"/>
        <v>75000</v>
      </c>
      <c r="H170" s="24">
        <v>75000</v>
      </c>
      <c r="I170" s="24" t="s">
        <v>110</v>
      </c>
      <c r="J170" s="24" t="s">
        <v>554</v>
      </c>
      <c r="K170" s="24" t="s">
        <v>549</v>
      </c>
      <c r="L170" s="24" t="s">
        <v>552</v>
      </c>
      <c r="M170" s="24">
        <v>66000</v>
      </c>
      <c r="N170" s="24" t="b">
        <v>1</v>
      </c>
      <c r="O170" s="24" t="b">
        <v>0</v>
      </c>
      <c r="P170" s="24" t="s">
        <v>374</v>
      </c>
      <c r="V170" s="92">
        <v>74800</v>
      </c>
      <c r="W170" s="92">
        <v>75800</v>
      </c>
      <c r="X170" s="24" t="str">
        <f t="shared" si="14"/>
        <v/>
      </c>
    </row>
    <row r="171" spans="1:24" x14ac:dyDescent="0.2">
      <c r="A171" s="17">
        <v>74200</v>
      </c>
      <c r="B171" s="15" t="s">
        <v>107</v>
      </c>
      <c r="C171" s="21">
        <f t="shared" si="10"/>
        <v>74200</v>
      </c>
      <c r="D171" s="21" t="str">
        <f t="shared" si="11"/>
        <v>Purchase Discounts</v>
      </c>
      <c r="E171" s="21" t="str">
        <f t="shared" si="12"/>
        <v/>
      </c>
      <c r="F171" s="21"/>
      <c r="G171" s="24">
        <f t="shared" si="13"/>
        <v>75100</v>
      </c>
      <c r="H171" s="24">
        <v>75100</v>
      </c>
      <c r="I171" s="24" t="s">
        <v>268</v>
      </c>
      <c r="J171" s="24" t="s">
        <v>554</v>
      </c>
      <c r="K171" s="24" t="s">
        <v>549</v>
      </c>
      <c r="L171" s="24" t="s">
        <v>552</v>
      </c>
      <c r="M171" s="24">
        <v>66000</v>
      </c>
      <c r="N171" s="24" t="b">
        <v>1</v>
      </c>
      <c r="O171" s="24" t="b">
        <v>0</v>
      </c>
      <c r="P171" s="24" t="s">
        <v>374</v>
      </c>
      <c r="V171" s="92">
        <v>74800</v>
      </c>
      <c r="W171" s="92">
        <v>75800</v>
      </c>
      <c r="X171" s="24" t="str">
        <f t="shared" si="14"/>
        <v/>
      </c>
    </row>
    <row r="172" spans="1:24" x14ac:dyDescent="0.2">
      <c r="A172" s="17">
        <v>74500</v>
      </c>
      <c r="B172" s="15" t="s">
        <v>101</v>
      </c>
      <c r="C172" s="21">
        <f t="shared" si="10"/>
        <v>74500</v>
      </c>
      <c r="D172" s="21" t="str">
        <f t="shared" si="11"/>
        <v>Stock Loss Reserve</v>
      </c>
      <c r="E172" s="21" t="str">
        <f t="shared" si="12"/>
        <v/>
      </c>
      <c r="F172" s="21"/>
      <c r="G172" s="24">
        <f t="shared" si="13"/>
        <v>75200</v>
      </c>
      <c r="H172" s="24">
        <v>75200</v>
      </c>
      <c r="I172" s="24" t="s">
        <v>268</v>
      </c>
      <c r="J172" s="24" t="s">
        <v>554</v>
      </c>
      <c r="K172" s="24" t="s">
        <v>549</v>
      </c>
      <c r="L172" s="24" t="s">
        <v>552</v>
      </c>
      <c r="M172" s="24">
        <v>66000</v>
      </c>
      <c r="N172" s="24" t="b">
        <v>1</v>
      </c>
      <c r="O172" s="24" t="b">
        <v>0</v>
      </c>
      <c r="P172" s="24" t="s">
        <v>374</v>
      </c>
      <c r="V172" s="92">
        <v>74800</v>
      </c>
      <c r="W172" s="92">
        <v>75800</v>
      </c>
      <c r="X172" s="24" t="str">
        <f t="shared" si="14"/>
        <v/>
      </c>
    </row>
    <row r="173" spans="1:24" x14ac:dyDescent="0.2">
      <c r="A173" s="17">
        <v>74700</v>
      </c>
      <c r="B173" s="15" t="s">
        <v>102</v>
      </c>
      <c r="C173" s="21">
        <f t="shared" si="10"/>
        <v>74700</v>
      </c>
      <c r="D173" s="21" t="str">
        <f t="shared" si="11"/>
        <v>Inventory Adjustments</v>
      </c>
      <c r="E173" s="21" t="str">
        <f t="shared" si="12"/>
        <v/>
      </c>
      <c r="F173" s="21"/>
      <c r="G173" s="24">
        <f t="shared" si="13"/>
        <v>75300</v>
      </c>
      <c r="H173" s="24">
        <v>75300</v>
      </c>
      <c r="I173" s="24" t="s">
        <v>268</v>
      </c>
      <c r="J173" s="24" t="s">
        <v>554</v>
      </c>
      <c r="K173" s="24" t="s">
        <v>549</v>
      </c>
      <c r="L173" s="24" t="s">
        <v>552</v>
      </c>
      <c r="M173" s="24">
        <v>66000</v>
      </c>
      <c r="N173" s="24" t="b">
        <v>1</v>
      </c>
      <c r="O173" s="24" t="b">
        <v>0</v>
      </c>
      <c r="P173" s="24" t="s">
        <v>374</v>
      </c>
      <c r="V173" s="92">
        <v>74800</v>
      </c>
      <c r="W173" s="92">
        <v>75800</v>
      </c>
      <c r="X173" s="24" t="str">
        <f t="shared" si="14"/>
        <v/>
      </c>
    </row>
    <row r="174" spans="1:24" x14ac:dyDescent="0.2">
      <c r="A174" s="17">
        <v>74800</v>
      </c>
      <c r="B174" s="15" t="s">
        <v>108</v>
      </c>
      <c r="C174" s="21">
        <f t="shared" si="10"/>
        <v>74800</v>
      </c>
      <c r="D174" s="21" t="str">
        <f t="shared" si="11"/>
        <v>Freight-In &amp; Transportation</v>
      </c>
      <c r="E174" s="21" t="str">
        <f t="shared" si="12"/>
        <v/>
      </c>
      <c r="F174" s="21"/>
      <c r="G174" s="24">
        <f t="shared" si="13"/>
        <v>75801</v>
      </c>
      <c r="H174" s="24">
        <v>75801</v>
      </c>
      <c r="I174" s="24" t="s">
        <v>535</v>
      </c>
      <c r="J174" s="24" t="s">
        <v>554</v>
      </c>
      <c r="K174" s="24" t="s">
        <v>549</v>
      </c>
      <c r="L174" s="24" t="s">
        <v>552</v>
      </c>
      <c r="M174" s="24">
        <v>66000</v>
      </c>
      <c r="N174" s="24" t="b">
        <v>1</v>
      </c>
      <c r="O174" s="24" t="b">
        <v>0</v>
      </c>
      <c r="P174" s="24" t="s">
        <v>380</v>
      </c>
      <c r="V174" s="92">
        <v>75801</v>
      </c>
      <c r="W174" s="92">
        <v>75899</v>
      </c>
      <c r="X174" s="24" t="str">
        <f t="shared" si="14"/>
        <v/>
      </c>
    </row>
    <row r="175" spans="1:24" x14ac:dyDescent="0.2">
      <c r="A175" s="17">
        <v>74900</v>
      </c>
      <c r="B175" s="15" t="s">
        <v>109</v>
      </c>
      <c r="C175" s="21">
        <f t="shared" si="10"/>
        <v>74900</v>
      </c>
      <c r="D175" s="21" t="str">
        <f t="shared" si="11"/>
        <v>Duty &amp; Customs</v>
      </c>
      <c r="E175" s="21" t="str">
        <f t="shared" si="12"/>
        <v/>
      </c>
      <c r="F175" s="21"/>
      <c r="G175" s="24">
        <f t="shared" si="13"/>
        <v>75899</v>
      </c>
      <c r="H175" s="24">
        <v>75899</v>
      </c>
      <c r="I175" s="24" t="s">
        <v>535</v>
      </c>
      <c r="J175" s="24" t="s">
        <v>554</v>
      </c>
      <c r="K175" s="24" t="s">
        <v>549</v>
      </c>
      <c r="L175" s="24" t="s">
        <v>552</v>
      </c>
      <c r="M175" s="24">
        <v>66000</v>
      </c>
      <c r="N175" s="24" t="b">
        <v>1</v>
      </c>
      <c r="O175" s="24" t="b">
        <v>0</v>
      </c>
      <c r="P175" s="24" t="s">
        <v>380</v>
      </c>
      <c r="V175" s="92">
        <v>75801</v>
      </c>
      <c r="W175" s="92">
        <v>75899</v>
      </c>
      <c r="X175" s="24" t="str">
        <f t="shared" si="14"/>
        <v/>
      </c>
    </row>
    <row r="176" spans="1:24" x14ac:dyDescent="0.2">
      <c r="A176" s="17">
        <v>75000</v>
      </c>
      <c r="B176" s="15" t="s">
        <v>110</v>
      </c>
      <c r="C176" s="21">
        <f t="shared" si="10"/>
        <v>75000</v>
      </c>
      <c r="D176" s="21" t="str">
        <f t="shared" si="11"/>
        <v>Warehouse Charges</v>
      </c>
      <c r="E176" s="21" t="str">
        <f t="shared" si="12"/>
        <v/>
      </c>
      <c r="F176" s="21"/>
      <c r="G176" s="24">
        <f t="shared" si="13"/>
        <v>75900</v>
      </c>
      <c r="H176" s="24">
        <v>75900</v>
      </c>
      <c r="I176" s="24" t="s">
        <v>111</v>
      </c>
      <c r="J176" s="24" t="s">
        <v>554</v>
      </c>
      <c r="K176" s="24" t="s">
        <v>549</v>
      </c>
      <c r="L176" s="24" t="s">
        <v>552</v>
      </c>
      <c r="M176" s="24">
        <v>66000</v>
      </c>
      <c r="N176" s="24" t="b">
        <v>1</v>
      </c>
      <c r="O176" s="24" t="b">
        <v>0</v>
      </c>
      <c r="P176" s="24" t="s">
        <v>400</v>
      </c>
      <c r="V176" s="92">
        <v>75900</v>
      </c>
      <c r="W176" s="92">
        <v>75999</v>
      </c>
      <c r="X176" s="24" t="str">
        <f t="shared" si="14"/>
        <v/>
      </c>
    </row>
    <row r="177" spans="1:24" x14ac:dyDescent="0.2">
      <c r="A177" s="17">
        <v>75100</v>
      </c>
      <c r="B177" s="15" t="s">
        <v>268</v>
      </c>
      <c r="C177" s="21">
        <f t="shared" si="10"/>
        <v>75100</v>
      </c>
      <c r="D177" s="21" t="str">
        <f t="shared" si="11"/>
        <v>Other Direct Costs</v>
      </c>
      <c r="E177" s="21" t="str">
        <f t="shared" si="12"/>
        <v/>
      </c>
      <c r="F177" s="21"/>
      <c r="G177" s="24">
        <f t="shared" si="13"/>
        <v>76000</v>
      </c>
      <c r="H177" s="24">
        <v>76000</v>
      </c>
      <c r="I177" s="24" t="s">
        <v>295</v>
      </c>
      <c r="J177" s="24" t="s">
        <v>554</v>
      </c>
      <c r="K177" s="24" t="s">
        <v>549</v>
      </c>
      <c r="L177" s="24" t="s">
        <v>552</v>
      </c>
      <c r="M177" s="24">
        <v>66000</v>
      </c>
      <c r="N177" s="24" t="b">
        <v>1</v>
      </c>
      <c r="O177" s="24" t="b">
        <v>0</v>
      </c>
      <c r="P177" s="24" t="s">
        <v>375</v>
      </c>
      <c r="V177" s="92">
        <v>76000</v>
      </c>
      <c r="W177" s="92">
        <v>79899</v>
      </c>
      <c r="X177" s="24" t="str">
        <f t="shared" si="14"/>
        <v/>
      </c>
    </row>
    <row r="178" spans="1:24" x14ac:dyDescent="0.2">
      <c r="A178" s="17">
        <v>75200</v>
      </c>
      <c r="B178" s="15" t="s">
        <v>268</v>
      </c>
      <c r="C178" s="21">
        <f t="shared" si="10"/>
        <v>75200</v>
      </c>
      <c r="D178" s="21" t="str">
        <f t="shared" si="11"/>
        <v>Other Direct Costs</v>
      </c>
      <c r="E178" s="21" t="str">
        <f t="shared" si="12"/>
        <v/>
      </c>
      <c r="F178" s="21"/>
      <c r="G178" s="24">
        <f t="shared" si="13"/>
        <v>76100</v>
      </c>
      <c r="H178" s="24">
        <v>76100</v>
      </c>
      <c r="I178" s="24" t="s">
        <v>112</v>
      </c>
      <c r="J178" s="24" t="s">
        <v>554</v>
      </c>
      <c r="K178" s="24" t="s">
        <v>549</v>
      </c>
      <c r="L178" s="24" t="s">
        <v>552</v>
      </c>
      <c r="M178" s="24">
        <v>66000</v>
      </c>
      <c r="N178" s="24" t="b">
        <v>1</v>
      </c>
      <c r="O178" s="24" t="b">
        <v>0</v>
      </c>
      <c r="P178" s="24" t="s">
        <v>375</v>
      </c>
      <c r="V178" s="92">
        <v>76000</v>
      </c>
      <c r="W178" s="92">
        <v>79899</v>
      </c>
      <c r="X178" s="24" t="str">
        <f t="shared" si="14"/>
        <v/>
      </c>
    </row>
    <row r="179" spans="1:24" x14ac:dyDescent="0.2">
      <c r="A179" s="17">
        <v>75300</v>
      </c>
      <c r="B179" s="15" t="s">
        <v>268</v>
      </c>
      <c r="C179" s="21">
        <f t="shared" si="10"/>
        <v>75300</v>
      </c>
      <c r="D179" s="21" t="str">
        <f t="shared" si="11"/>
        <v>Other Direct Costs</v>
      </c>
      <c r="E179" s="21" t="str">
        <f t="shared" si="12"/>
        <v/>
      </c>
      <c r="F179" s="21"/>
      <c r="G179" s="24">
        <f t="shared" si="13"/>
        <v>77500</v>
      </c>
      <c r="H179" s="24">
        <v>77500</v>
      </c>
      <c r="I179" s="24" t="s">
        <v>114</v>
      </c>
      <c r="J179" s="24" t="s">
        <v>554</v>
      </c>
      <c r="K179" s="24" t="s">
        <v>549</v>
      </c>
      <c r="L179" s="24" t="s">
        <v>552</v>
      </c>
      <c r="M179" s="24">
        <v>66000</v>
      </c>
      <c r="N179" s="24" t="b">
        <v>1</v>
      </c>
      <c r="O179" s="24" t="b">
        <v>0</v>
      </c>
      <c r="P179" s="24" t="s">
        <v>375</v>
      </c>
      <c r="V179" s="92">
        <v>76000</v>
      </c>
      <c r="W179" s="92">
        <v>79899</v>
      </c>
      <c r="X179" s="24" t="str">
        <f t="shared" si="14"/>
        <v/>
      </c>
    </row>
    <row r="180" spans="1:24" x14ac:dyDescent="0.2">
      <c r="A180" s="17">
        <v>75801</v>
      </c>
      <c r="B180" s="15" t="s">
        <v>535</v>
      </c>
      <c r="C180" s="21">
        <f t="shared" si="10"/>
        <v>75801</v>
      </c>
      <c r="D180" s="21" t="str">
        <f t="shared" si="11"/>
        <v>Depr. Expense Direct</v>
      </c>
      <c r="E180" s="21" t="str">
        <f t="shared" si="12"/>
        <v/>
      </c>
      <c r="F180" s="21"/>
      <c r="G180" s="24">
        <f t="shared" si="13"/>
        <v>77800</v>
      </c>
      <c r="H180" s="24">
        <v>77800</v>
      </c>
      <c r="I180" s="24" t="s">
        <v>115</v>
      </c>
      <c r="J180" s="24" t="s">
        <v>554</v>
      </c>
      <c r="K180" s="24" t="s">
        <v>549</v>
      </c>
      <c r="L180" s="24" t="s">
        <v>552</v>
      </c>
      <c r="M180" s="24">
        <v>66000</v>
      </c>
      <c r="N180" s="24" t="b">
        <v>1</v>
      </c>
      <c r="O180" s="24" t="b">
        <v>0</v>
      </c>
      <c r="P180" s="24" t="s">
        <v>375</v>
      </c>
      <c r="V180" s="92">
        <v>76000</v>
      </c>
      <c r="W180" s="92">
        <v>79899</v>
      </c>
      <c r="X180" s="24" t="str">
        <f t="shared" si="14"/>
        <v/>
      </c>
    </row>
    <row r="181" spans="1:24" x14ac:dyDescent="0.2">
      <c r="A181" s="17">
        <v>75899</v>
      </c>
      <c r="B181" s="15" t="s">
        <v>535</v>
      </c>
      <c r="C181" s="21">
        <f t="shared" si="10"/>
        <v>75899</v>
      </c>
      <c r="D181" s="21" t="str">
        <f t="shared" si="11"/>
        <v>Depr. Expense Direct</v>
      </c>
      <c r="E181" s="21" t="str">
        <f t="shared" si="12"/>
        <v/>
      </c>
      <c r="F181" s="21"/>
      <c r="G181" s="24">
        <f t="shared" si="13"/>
        <v>77900</v>
      </c>
      <c r="H181" s="24">
        <v>77900</v>
      </c>
      <c r="I181" s="24" t="s">
        <v>116</v>
      </c>
      <c r="J181" s="24" t="s">
        <v>554</v>
      </c>
      <c r="K181" s="24" t="s">
        <v>549</v>
      </c>
      <c r="L181" s="24" t="s">
        <v>552</v>
      </c>
      <c r="M181" s="24">
        <v>66000</v>
      </c>
      <c r="N181" s="24" t="b">
        <v>1</v>
      </c>
      <c r="O181" s="24" t="b">
        <v>0</v>
      </c>
      <c r="P181" s="24" t="s">
        <v>375</v>
      </c>
      <c r="V181" s="92">
        <v>76000</v>
      </c>
      <c r="W181" s="92">
        <v>79899</v>
      </c>
      <c r="X181" s="24" t="str">
        <f t="shared" si="14"/>
        <v/>
      </c>
    </row>
    <row r="182" spans="1:24" x14ac:dyDescent="0.2">
      <c r="A182" s="17">
        <v>75900</v>
      </c>
      <c r="B182" s="15" t="s">
        <v>111</v>
      </c>
      <c r="C182" s="21">
        <f t="shared" si="10"/>
        <v>75900</v>
      </c>
      <c r="D182" s="21" t="str">
        <f t="shared" si="11"/>
        <v>Inventory Variation</v>
      </c>
      <c r="E182" s="21" t="str">
        <f t="shared" si="12"/>
        <v/>
      </c>
      <c r="F182" s="21"/>
      <c r="G182" s="24">
        <f t="shared" si="13"/>
        <v>78000</v>
      </c>
      <c r="H182" s="24">
        <v>78000</v>
      </c>
      <c r="I182" s="24" t="s">
        <v>117</v>
      </c>
      <c r="J182" s="24" t="s">
        <v>554</v>
      </c>
      <c r="K182" s="24" t="s">
        <v>549</v>
      </c>
      <c r="L182" s="24" t="s">
        <v>552</v>
      </c>
      <c r="M182" s="24">
        <v>66000</v>
      </c>
      <c r="N182" s="24" t="b">
        <v>1</v>
      </c>
      <c r="O182" s="24" t="b">
        <v>0</v>
      </c>
      <c r="P182" s="24" t="s">
        <v>375</v>
      </c>
      <c r="V182" s="92">
        <v>76000</v>
      </c>
      <c r="W182" s="92">
        <v>79899</v>
      </c>
      <c r="X182" s="24" t="str">
        <f t="shared" si="14"/>
        <v/>
      </c>
    </row>
    <row r="183" spans="1:24" x14ac:dyDescent="0.2">
      <c r="A183" s="17">
        <v>76000</v>
      </c>
      <c r="B183" s="15" t="s">
        <v>295</v>
      </c>
      <c r="C183" s="21">
        <f t="shared" si="10"/>
        <v>76000</v>
      </c>
      <c r="D183" s="21" t="str">
        <f t="shared" si="11"/>
        <v>XXXX COS XXXX</v>
      </c>
      <c r="E183" s="21" t="str">
        <f t="shared" si="12"/>
        <v/>
      </c>
      <c r="F183" s="21"/>
      <c r="G183" s="24">
        <f t="shared" si="13"/>
        <v>78400</v>
      </c>
      <c r="H183" s="24">
        <v>78400</v>
      </c>
      <c r="I183" s="24" t="s">
        <v>118</v>
      </c>
      <c r="J183" s="24" t="s">
        <v>554</v>
      </c>
      <c r="K183" s="24" t="s">
        <v>549</v>
      </c>
      <c r="L183" s="24" t="s">
        <v>552</v>
      </c>
      <c r="M183" s="24">
        <v>66000</v>
      </c>
      <c r="N183" s="24" t="b">
        <v>1</v>
      </c>
      <c r="O183" s="24" t="b">
        <v>0</v>
      </c>
      <c r="P183" s="24" t="s">
        <v>375</v>
      </c>
      <c r="V183" s="92">
        <v>76000</v>
      </c>
      <c r="W183" s="92">
        <v>79899</v>
      </c>
      <c r="X183" s="24" t="str">
        <f t="shared" si="14"/>
        <v/>
      </c>
    </row>
    <row r="184" spans="1:24" x14ac:dyDescent="0.2">
      <c r="A184" s="17">
        <v>76100</v>
      </c>
      <c r="B184" s="15" t="s">
        <v>112</v>
      </c>
      <c r="C184" s="21">
        <f t="shared" si="10"/>
        <v>76100</v>
      </c>
      <c r="D184" s="21" t="str">
        <f t="shared" si="11"/>
        <v>Salaries &amp; Wages</v>
      </c>
      <c r="E184" s="21" t="str">
        <f t="shared" si="12"/>
        <v/>
      </c>
      <c r="F184" s="21"/>
      <c r="G184" s="24">
        <f t="shared" si="13"/>
        <v>78700</v>
      </c>
      <c r="H184" s="24">
        <v>78700</v>
      </c>
      <c r="I184" s="24" t="s">
        <v>119</v>
      </c>
      <c r="J184" s="24" t="s">
        <v>554</v>
      </c>
      <c r="K184" s="24" t="s">
        <v>549</v>
      </c>
      <c r="L184" s="24" t="s">
        <v>552</v>
      </c>
      <c r="M184" s="24">
        <v>66000</v>
      </c>
      <c r="N184" s="24" t="b">
        <v>1</v>
      </c>
      <c r="O184" s="24" t="b">
        <v>0</v>
      </c>
      <c r="P184" s="24" t="s">
        <v>375</v>
      </c>
      <c r="V184" s="92">
        <v>76000</v>
      </c>
      <c r="W184" s="92">
        <v>79899</v>
      </c>
      <c r="X184" s="24" t="str">
        <f t="shared" si="14"/>
        <v/>
      </c>
    </row>
    <row r="185" spans="1:24" x14ac:dyDescent="0.2">
      <c r="A185" s="17" t="s">
        <v>209</v>
      </c>
      <c r="B185" s="15" t="s">
        <v>209</v>
      </c>
      <c r="C185" s="21" t="e">
        <f t="shared" si="10"/>
        <v>#N/A</v>
      </c>
      <c r="D185" s="21" t="e">
        <f t="shared" si="11"/>
        <v>#N/A</v>
      </c>
      <c r="E185" s="21" t="e">
        <f t="shared" si="12"/>
        <v>#N/A</v>
      </c>
      <c r="F185" s="21"/>
      <c r="G185" s="24">
        <f t="shared" si="13"/>
        <v>78900</v>
      </c>
      <c r="H185" s="24">
        <v>78900</v>
      </c>
      <c r="I185" s="24" t="s">
        <v>120</v>
      </c>
      <c r="J185" s="24" t="s">
        <v>554</v>
      </c>
      <c r="K185" s="24" t="s">
        <v>549</v>
      </c>
      <c r="L185" s="24" t="s">
        <v>552</v>
      </c>
      <c r="M185" s="24">
        <v>66000</v>
      </c>
      <c r="N185" s="24" t="b">
        <v>1</v>
      </c>
      <c r="O185" s="24" t="b">
        <v>0</v>
      </c>
      <c r="P185" s="24" t="s">
        <v>375</v>
      </c>
      <c r="V185" s="92">
        <v>76000</v>
      </c>
      <c r="W185" s="92">
        <v>79899</v>
      </c>
      <c r="X185" s="24" t="str">
        <f t="shared" si="14"/>
        <v/>
      </c>
    </row>
    <row r="186" spans="1:24" x14ac:dyDescent="0.2">
      <c r="A186" s="17">
        <v>77500</v>
      </c>
      <c r="B186" s="15" t="s">
        <v>114</v>
      </c>
      <c r="C186" s="21">
        <f t="shared" si="10"/>
        <v>77500</v>
      </c>
      <c r="D186" s="21" t="str">
        <f t="shared" si="11"/>
        <v>Vacation &amp; Holiday Pay</v>
      </c>
      <c r="E186" s="21" t="str">
        <f t="shared" si="12"/>
        <v/>
      </c>
      <c r="F186" s="21"/>
      <c r="G186" s="24">
        <f t="shared" si="13"/>
        <v>79000</v>
      </c>
      <c r="H186" s="24">
        <v>79000</v>
      </c>
      <c r="I186" s="24" t="s">
        <v>121</v>
      </c>
      <c r="J186" s="24" t="s">
        <v>554</v>
      </c>
      <c r="K186" s="24" t="s">
        <v>549</v>
      </c>
      <c r="L186" s="24" t="s">
        <v>552</v>
      </c>
      <c r="M186" s="24">
        <v>66000</v>
      </c>
      <c r="N186" s="24" t="b">
        <v>1</v>
      </c>
      <c r="O186" s="24" t="b">
        <v>0</v>
      </c>
      <c r="P186" s="24" t="s">
        <v>375</v>
      </c>
      <c r="V186" s="92">
        <v>76000</v>
      </c>
      <c r="W186" s="92">
        <v>79899</v>
      </c>
      <c r="X186" s="24" t="str">
        <f t="shared" si="14"/>
        <v/>
      </c>
    </row>
    <row r="187" spans="1:24" x14ac:dyDescent="0.2">
      <c r="A187" s="17">
        <v>77800</v>
      </c>
      <c r="B187" s="15" t="s">
        <v>115</v>
      </c>
      <c r="C187" s="21">
        <f t="shared" si="10"/>
        <v>77800</v>
      </c>
      <c r="D187" s="21" t="str">
        <f t="shared" si="11"/>
        <v>Payroll Taxes - FICA</v>
      </c>
      <c r="E187" s="21" t="str">
        <f t="shared" si="12"/>
        <v/>
      </c>
      <c r="F187" s="21"/>
      <c r="G187" s="24">
        <f t="shared" si="13"/>
        <v>79200</v>
      </c>
      <c r="H187" s="24">
        <v>79200</v>
      </c>
      <c r="I187" s="24" t="s">
        <v>122</v>
      </c>
      <c r="J187" s="24" t="s">
        <v>554</v>
      </c>
      <c r="K187" s="24" t="s">
        <v>549</v>
      </c>
      <c r="L187" s="24" t="s">
        <v>552</v>
      </c>
      <c r="M187" s="24">
        <v>66000</v>
      </c>
      <c r="N187" s="24" t="b">
        <v>1</v>
      </c>
      <c r="O187" s="24" t="b">
        <v>0</v>
      </c>
      <c r="P187" s="24" t="s">
        <v>375</v>
      </c>
      <c r="V187" s="92">
        <v>76000</v>
      </c>
      <c r="W187" s="92">
        <v>79899</v>
      </c>
      <c r="X187" s="24" t="str">
        <f t="shared" si="14"/>
        <v/>
      </c>
    </row>
    <row r="188" spans="1:24" x14ac:dyDescent="0.2">
      <c r="A188" s="17">
        <v>77900</v>
      </c>
      <c r="B188" s="15" t="s">
        <v>116</v>
      </c>
      <c r="C188" s="21">
        <f t="shared" si="10"/>
        <v>77900</v>
      </c>
      <c r="D188" s="21" t="str">
        <f t="shared" si="11"/>
        <v>Payroll Taxes - FUTA</v>
      </c>
      <c r="E188" s="21" t="str">
        <f t="shared" si="12"/>
        <v/>
      </c>
      <c r="F188" s="21"/>
      <c r="G188" s="24">
        <f t="shared" si="13"/>
        <v>79300</v>
      </c>
      <c r="H188" s="24">
        <v>79300</v>
      </c>
      <c r="I188" s="24" t="s">
        <v>269</v>
      </c>
      <c r="J188" s="24" t="s">
        <v>554</v>
      </c>
      <c r="K188" s="24" t="s">
        <v>549</v>
      </c>
      <c r="L188" s="24" t="s">
        <v>552</v>
      </c>
      <c r="M188" s="24">
        <v>66000</v>
      </c>
      <c r="N188" s="24" t="b">
        <v>1</v>
      </c>
      <c r="O188" s="24" t="b">
        <v>0</v>
      </c>
      <c r="P188" s="24" t="s">
        <v>375</v>
      </c>
      <c r="V188" s="92">
        <v>76000</v>
      </c>
      <c r="W188" s="92">
        <v>79899</v>
      </c>
      <c r="X188" s="24" t="str">
        <f t="shared" si="14"/>
        <v/>
      </c>
    </row>
    <row r="189" spans="1:24" x14ac:dyDescent="0.2">
      <c r="A189" s="17">
        <v>78000</v>
      </c>
      <c r="B189" s="15" t="s">
        <v>117</v>
      </c>
      <c r="C189" s="21">
        <f t="shared" si="10"/>
        <v>78000</v>
      </c>
      <c r="D189" s="21" t="str">
        <f t="shared" si="11"/>
        <v>Payroll Taxes - SUTA</v>
      </c>
      <c r="E189" s="21" t="str">
        <f t="shared" si="12"/>
        <v/>
      </c>
      <c r="F189" s="21"/>
      <c r="G189" s="24">
        <f t="shared" si="13"/>
        <v>79350</v>
      </c>
      <c r="H189" s="24">
        <v>79350</v>
      </c>
      <c r="I189" s="24" t="s">
        <v>123</v>
      </c>
      <c r="J189" s="24" t="s">
        <v>554</v>
      </c>
      <c r="K189" s="24" t="s">
        <v>549</v>
      </c>
      <c r="L189" s="24" t="s">
        <v>552</v>
      </c>
      <c r="M189" s="24">
        <v>66000</v>
      </c>
      <c r="N189" s="24" t="b">
        <v>1</v>
      </c>
      <c r="O189" s="24" t="b">
        <v>0</v>
      </c>
      <c r="P189" s="24" t="s">
        <v>375</v>
      </c>
      <c r="V189" s="92">
        <v>76000</v>
      </c>
      <c r="W189" s="92">
        <v>79899</v>
      </c>
      <c r="X189" s="24" t="str">
        <f t="shared" si="14"/>
        <v/>
      </c>
    </row>
    <row r="190" spans="1:24" x14ac:dyDescent="0.2">
      <c r="A190" s="17">
        <v>78400</v>
      </c>
      <c r="B190" s="15" t="s">
        <v>118</v>
      </c>
      <c r="C190" s="21">
        <f t="shared" si="10"/>
        <v>78400</v>
      </c>
      <c r="D190" s="21" t="str">
        <f t="shared" si="11"/>
        <v>401(k) Company Match</v>
      </c>
      <c r="E190" s="21" t="str">
        <f t="shared" si="12"/>
        <v/>
      </c>
      <c r="F190" s="21"/>
      <c r="G190" s="24">
        <f t="shared" si="13"/>
        <v>79400</v>
      </c>
      <c r="H190" s="24">
        <v>79400</v>
      </c>
      <c r="I190" s="24" t="s">
        <v>124</v>
      </c>
      <c r="J190" s="24" t="s">
        <v>554</v>
      </c>
      <c r="K190" s="24" t="s">
        <v>549</v>
      </c>
      <c r="L190" s="24" t="s">
        <v>552</v>
      </c>
      <c r="M190" s="24">
        <v>66000</v>
      </c>
      <c r="N190" s="24" t="b">
        <v>1</v>
      </c>
      <c r="O190" s="24" t="b">
        <v>0</v>
      </c>
      <c r="P190" s="24" t="s">
        <v>375</v>
      </c>
      <c r="V190" s="92">
        <v>76000</v>
      </c>
      <c r="W190" s="92">
        <v>79899</v>
      </c>
      <c r="X190" s="24" t="str">
        <f t="shared" si="14"/>
        <v/>
      </c>
    </row>
    <row r="191" spans="1:24" x14ac:dyDescent="0.2">
      <c r="A191" s="17">
        <v>78700</v>
      </c>
      <c r="B191" s="15" t="s">
        <v>119</v>
      </c>
      <c r="C191" s="21">
        <f t="shared" si="10"/>
        <v>78700</v>
      </c>
      <c r="D191" s="21" t="str">
        <f t="shared" si="11"/>
        <v>Pension/Profit Sharing Expense</v>
      </c>
      <c r="E191" s="21" t="str">
        <f t="shared" si="12"/>
        <v/>
      </c>
      <c r="F191" s="21"/>
      <c r="G191" s="24">
        <f t="shared" si="13"/>
        <v>79500</v>
      </c>
      <c r="H191" s="24">
        <v>79500</v>
      </c>
      <c r="I191" s="24" t="s">
        <v>125</v>
      </c>
      <c r="J191" s="24" t="s">
        <v>554</v>
      </c>
      <c r="K191" s="24" t="s">
        <v>549</v>
      </c>
      <c r="L191" s="24" t="s">
        <v>552</v>
      </c>
      <c r="M191" s="24">
        <v>66000</v>
      </c>
      <c r="N191" s="24" t="b">
        <v>1</v>
      </c>
      <c r="O191" s="24" t="b">
        <v>0</v>
      </c>
      <c r="P191" s="24" t="s">
        <v>375</v>
      </c>
      <c r="V191" s="92">
        <v>76000</v>
      </c>
      <c r="W191" s="92">
        <v>79899</v>
      </c>
      <c r="X191" s="24" t="str">
        <f t="shared" si="14"/>
        <v/>
      </c>
    </row>
    <row r="192" spans="1:24" x14ac:dyDescent="0.2">
      <c r="A192" s="17">
        <v>78900</v>
      </c>
      <c r="B192" s="15" t="s">
        <v>120</v>
      </c>
      <c r="C192" s="21">
        <f t="shared" si="10"/>
        <v>78900</v>
      </c>
      <c r="D192" s="21" t="str">
        <f t="shared" si="11"/>
        <v>Insurance - Health</v>
      </c>
      <c r="E192" s="21" t="str">
        <f t="shared" si="12"/>
        <v/>
      </c>
      <c r="F192" s="21"/>
      <c r="G192" s="24">
        <f t="shared" si="13"/>
        <v>79600</v>
      </c>
      <c r="H192" s="24">
        <v>79600</v>
      </c>
      <c r="I192" s="24" t="s">
        <v>126</v>
      </c>
      <c r="J192" s="90" t="s">
        <v>554</v>
      </c>
      <c r="K192" s="24" t="s">
        <v>549</v>
      </c>
      <c r="L192" s="24" t="s">
        <v>552</v>
      </c>
      <c r="M192" s="24">
        <v>66000</v>
      </c>
      <c r="N192" s="24" t="b">
        <v>1</v>
      </c>
      <c r="O192" s="24" t="b">
        <v>0</v>
      </c>
      <c r="P192" s="24" t="s">
        <v>375</v>
      </c>
      <c r="V192" s="92">
        <v>76000</v>
      </c>
      <c r="W192" s="92">
        <v>79899</v>
      </c>
      <c r="X192" s="24" t="str">
        <f t="shared" si="14"/>
        <v/>
      </c>
    </row>
    <row r="193" spans="1:24" x14ac:dyDescent="0.2">
      <c r="A193" s="17">
        <v>79000</v>
      </c>
      <c r="B193" s="15" t="s">
        <v>121</v>
      </c>
      <c r="C193" s="21">
        <f t="shared" si="10"/>
        <v>79000</v>
      </c>
      <c r="D193" s="21" t="str">
        <f t="shared" si="11"/>
        <v>Insurance - Workers' Comp</v>
      </c>
      <c r="E193" s="21" t="str">
        <f t="shared" si="12"/>
        <v/>
      </c>
      <c r="F193" s="21"/>
      <c r="G193" s="24">
        <f t="shared" si="13"/>
        <v>79700</v>
      </c>
      <c r="H193" s="24">
        <v>79700</v>
      </c>
      <c r="I193" s="24" t="s">
        <v>127</v>
      </c>
      <c r="J193" s="24" t="s">
        <v>554</v>
      </c>
      <c r="K193" s="24" t="s">
        <v>549</v>
      </c>
      <c r="L193" s="24" t="s">
        <v>552</v>
      </c>
      <c r="M193" s="24">
        <v>66000</v>
      </c>
      <c r="N193" s="24" t="b">
        <v>1</v>
      </c>
      <c r="O193" s="24" t="b">
        <v>0</v>
      </c>
      <c r="P193" s="24" t="s">
        <v>375</v>
      </c>
      <c r="V193" s="92">
        <v>76000</v>
      </c>
      <c r="W193" s="92">
        <v>79899</v>
      </c>
      <c r="X193" s="24" t="str">
        <f t="shared" si="14"/>
        <v/>
      </c>
    </row>
    <row r="194" spans="1:24" x14ac:dyDescent="0.2">
      <c r="A194" s="17">
        <v>79200</v>
      </c>
      <c r="B194" s="15" t="s">
        <v>122</v>
      </c>
      <c r="C194" s="21">
        <f t="shared" si="10"/>
        <v>79200</v>
      </c>
      <c r="D194" s="21" t="str">
        <f t="shared" si="11"/>
        <v>Engagement Expenses</v>
      </c>
      <c r="E194" s="21" t="str">
        <f t="shared" si="12"/>
        <v/>
      </c>
      <c r="F194" s="21"/>
      <c r="G194" s="24">
        <f t="shared" si="13"/>
        <v>79900</v>
      </c>
      <c r="H194" s="24">
        <v>79900</v>
      </c>
      <c r="I194" s="24" t="s">
        <v>107</v>
      </c>
      <c r="J194" s="24" t="s">
        <v>554</v>
      </c>
      <c r="K194" s="24" t="s">
        <v>549</v>
      </c>
      <c r="L194" s="24" t="s">
        <v>552</v>
      </c>
      <c r="M194" s="24">
        <v>66000</v>
      </c>
      <c r="N194" s="24" t="b">
        <v>1</v>
      </c>
      <c r="O194" s="24" t="b">
        <v>0</v>
      </c>
      <c r="P194" s="24" t="s">
        <v>377</v>
      </c>
      <c r="V194" s="92">
        <v>79900</v>
      </c>
      <c r="W194" s="92">
        <v>79999</v>
      </c>
      <c r="X194" s="24" t="str">
        <f t="shared" si="14"/>
        <v/>
      </c>
    </row>
    <row r="195" spans="1:24" x14ac:dyDescent="0.2">
      <c r="A195" s="17">
        <v>79300</v>
      </c>
      <c r="B195" s="15" t="s">
        <v>269</v>
      </c>
      <c r="C195" s="21">
        <f t="shared" si="10"/>
        <v>79300</v>
      </c>
      <c r="D195" s="21" t="str">
        <f t="shared" si="11"/>
        <v>Other Compensation</v>
      </c>
      <c r="E195" s="21" t="str">
        <f t="shared" si="12"/>
        <v/>
      </c>
      <c r="F195" s="21"/>
      <c r="G195" s="24">
        <f t="shared" si="13"/>
        <v>79950</v>
      </c>
      <c r="H195" s="24">
        <v>79950</v>
      </c>
      <c r="I195" s="24" t="s">
        <v>270</v>
      </c>
      <c r="J195" s="24" t="s">
        <v>554</v>
      </c>
      <c r="K195" s="24" t="s">
        <v>549</v>
      </c>
      <c r="L195" s="24" t="s">
        <v>552</v>
      </c>
      <c r="M195" s="24">
        <v>66000</v>
      </c>
      <c r="N195" s="24" t="b">
        <v>1</v>
      </c>
      <c r="O195" s="24" t="b">
        <v>0</v>
      </c>
      <c r="P195" s="24" t="s">
        <v>377</v>
      </c>
      <c r="V195" s="92">
        <v>79900</v>
      </c>
      <c r="W195" s="92">
        <v>79999</v>
      </c>
      <c r="X195" s="24" t="str">
        <f t="shared" si="14"/>
        <v/>
      </c>
    </row>
    <row r="196" spans="1:24" x14ac:dyDescent="0.2">
      <c r="A196" s="17">
        <v>79350</v>
      </c>
      <c r="B196" s="15" t="s">
        <v>123</v>
      </c>
      <c r="C196" s="21">
        <f t="shared" ref="C196:C259" si="15">VLOOKUP(A196,$H$3:$I$287,1,FALSE)</f>
        <v>79350</v>
      </c>
      <c r="D196" s="21" t="str">
        <f t="shared" ref="D196:D259" si="16">VLOOKUP(A196,$H$3:$I$287,2,FALSE)</f>
        <v>Other Benefits</v>
      </c>
      <c r="E196" s="21" t="str">
        <f t="shared" ref="E196:E259" si="17">IF(B196=D196,"","CHANGE")</f>
        <v/>
      </c>
      <c r="F196" s="21"/>
      <c r="G196" s="24">
        <f t="shared" ref="G196:G259" si="18">VLOOKUP(H196,$A$3:$B$310,1,FALSE)</f>
        <v>80000</v>
      </c>
      <c r="H196" s="24">
        <v>80000</v>
      </c>
      <c r="I196" s="24" t="s">
        <v>296</v>
      </c>
      <c r="J196" s="24" t="s">
        <v>554</v>
      </c>
      <c r="K196" s="24" t="s">
        <v>549</v>
      </c>
      <c r="L196" s="24" t="s">
        <v>552</v>
      </c>
      <c r="M196" s="24">
        <v>66000</v>
      </c>
      <c r="N196" s="24" t="b">
        <v>1</v>
      </c>
      <c r="O196" s="24" t="b">
        <v>0</v>
      </c>
      <c r="P196" s="24" t="s">
        <v>378</v>
      </c>
      <c r="V196" s="92">
        <v>80000</v>
      </c>
      <c r="W196" s="92">
        <v>90999</v>
      </c>
      <c r="X196" s="24" t="str">
        <f t="shared" ref="X196:X259" si="19">IF(H196&gt;=V196,IF(H196&lt;=W196,"","ERROR"),"ERROR")</f>
        <v/>
      </c>
    </row>
    <row r="197" spans="1:24" x14ac:dyDescent="0.2">
      <c r="A197" s="17">
        <v>79400</v>
      </c>
      <c r="B197" s="15" t="s">
        <v>124</v>
      </c>
      <c r="C197" s="21">
        <f t="shared" si="15"/>
        <v>79400</v>
      </c>
      <c r="D197" s="21" t="str">
        <f t="shared" si="16"/>
        <v>Relocation Expense</v>
      </c>
      <c r="E197" s="21" t="str">
        <f t="shared" si="17"/>
        <v/>
      </c>
      <c r="F197" s="21"/>
      <c r="G197" s="24">
        <f t="shared" si="18"/>
        <v>80100</v>
      </c>
      <c r="H197" s="24">
        <v>80100</v>
      </c>
      <c r="I197" s="24" t="s">
        <v>128</v>
      </c>
      <c r="J197" s="24" t="s">
        <v>554</v>
      </c>
      <c r="K197" s="24" t="s">
        <v>549</v>
      </c>
      <c r="L197" s="24" t="s">
        <v>552</v>
      </c>
      <c r="M197" s="24">
        <v>66000</v>
      </c>
      <c r="N197" s="24" t="b">
        <v>1</v>
      </c>
      <c r="O197" s="24" t="b">
        <v>0</v>
      </c>
      <c r="P197" s="24" t="s">
        <v>378</v>
      </c>
      <c r="V197" s="92">
        <v>80000</v>
      </c>
      <c r="W197" s="92">
        <v>90999</v>
      </c>
      <c r="X197" s="24" t="str">
        <f t="shared" si="19"/>
        <v/>
      </c>
    </row>
    <row r="198" spans="1:24" x14ac:dyDescent="0.2">
      <c r="A198" s="17">
        <v>79500</v>
      </c>
      <c r="B198" s="15" t="s">
        <v>125</v>
      </c>
      <c r="C198" s="21">
        <f t="shared" si="15"/>
        <v>79500</v>
      </c>
      <c r="D198" s="21" t="str">
        <f t="shared" si="16"/>
        <v>Recruiting - Adm. Fees</v>
      </c>
      <c r="E198" s="21" t="str">
        <f t="shared" si="17"/>
        <v/>
      </c>
      <c r="F198" s="21"/>
      <c r="G198" s="24">
        <f t="shared" si="18"/>
        <v>81500</v>
      </c>
      <c r="H198" s="24">
        <v>81500</v>
      </c>
      <c r="I198" s="24" t="s">
        <v>129</v>
      </c>
      <c r="J198" s="24" t="s">
        <v>554</v>
      </c>
      <c r="K198" s="24" t="s">
        <v>549</v>
      </c>
      <c r="L198" s="24" t="s">
        <v>552</v>
      </c>
      <c r="M198" s="24">
        <v>66000</v>
      </c>
      <c r="N198" s="24" t="b">
        <v>1</v>
      </c>
      <c r="O198" s="24" t="b">
        <v>0</v>
      </c>
      <c r="P198" s="24" t="s">
        <v>378</v>
      </c>
      <c r="V198" s="92">
        <v>80000</v>
      </c>
      <c r="W198" s="92">
        <v>90999</v>
      </c>
      <c r="X198" s="24" t="str">
        <f t="shared" si="19"/>
        <v/>
      </c>
    </row>
    <row r="199" spans="1:24" x14ac:dyDescent="0.2">
      <c r="A199" s="17">
        <v>79600</v>
      </c>
      <c r="B199" s="15" t="s">
        <v>126</v>
      </c>
      <c r="C199" s="21">
        <f t="shared" si="15"/>
        <v>79600</v>
      </c>
      <c r="D199" s="21" t="str">
        <f t="shared" si="16"/>
        <v>External Consulting</v>
      </c>
      <c r="E199" s="21" t="str">
        <f t="shared" si="17"/>
        <v/>
      </c>
      <c r="F199" s="21"/>
      <c r="G199" s="24">
        <f t="shared" si="18"/>
        <v>82100</v>
      </c>
      <c r="H199" s="24">
        <v>82100</v>
      </c>
      <c r="I199" s="24" t="s">
        <v>130</v>
      </c>
      <c r="J199" s="24" t="s">
        <v>554</v>
      </c>
      <c r="K199" s="24" t="s">
        <v>549</v>
      </c>
      <c r="L199" s="24" t="s">
        <v>552</v>
      </c>
      <c r="M199" s="24">
        <v>66000</v>
      </c>
      <c r="N199" s="24" t="b">
        <v>1</v>
      </c>
      <c r="O199" s="24" t="b">
        <v>0</v>
      </c>
      <c r="P199" s="24" t="s">
        <v>378</v>
      </c>
      <c r="V199" s="92">
        <v>80000</v>
      </c>
      <c r="W199" s="92">
        <v>90999</v>
      </c>
      <c r="X199" s="24" t="str">
        <f t="shared" si="19"/>
        <v/>
      </c>
    </row>
    <row r="200" spans="1:24" x14ac:dyDescent="0.2">
      <c r="A200" s="17">
        <v>79700</v>
      </c>
      <c r="B200" s="15" t="s">
        <v>127</v>
      </c>
      <c r="C200" s="21">
        <f t="shared" si="15"/>
        <v>79700</v>
      </c>
      <c r="D200" s="21" t="str">
        <f t="shared" si="16"/>
        <v>Temporary Help</v>
      </c>
      <c r="E200" s="21" t="str">
        <f t="shared" si="17"/>
        <v/>
      </c>
      <c r="F200" s="21"/>
      <c r="G200" s="24">
        <f t="shared" si="18"/>
        <v>82600</v>
      </c>
      <c r="H200" s="24">
        <v>82600</v>
      </c>
      <c r="I200" s="24" t="s">
        <v>131</v>
      </c>
      <c r="J200" s="24" t="s">
        <v>554</v>
      </c>
      <c r="K200" s="24" t="s">
        <v>549</v>
      </c>
      <c r="L200" s="24" t="s">
        <v>552</v>
      </c>
      <c r="M200" s="24">
        <v>66000</v>
      </c>
      <c r="N200" s="24" t="b">
        <v>1</v>
      </c>
      <c r="O200" s="24" t="b">
        <v>0</v>
      </c>
      <c r="P200" s="24" t="s">
        <v>378</v>
      </c>
      <c r="V200" s="92">
        <v>80000</v>
      </c>
      <c r="W200" s="92">
        <v>90999</v>
      </c>
      <c r="X200" s="24" t="str">
        <f t="shared" si="19"/>
        <v/>
      </c>
    </row>
    <row r="201" spans="1:24" x14ac:dyDescent="0.2">
      <c r="A201" s="17">
        <v>79900</v>
      </c>
      <c r="B201" s="15" t="s">
        <v>107</v>
      </c>
      <c r="C201" s="21">
        <f t="shared" si="15"/>
        <v>79900</v>
      </c>
      <c r="D201" s="21" t="str">
        <f t="shared" si="16"/>
        <v>Purchase Discounts</v>
      </c>
      <c r="E201" s="21" t="str">
        <f t="shared" si="17"/>
        <v/>
      </c>
      <c r="F201" s="21"/>
      <c r="G201" s="24">
        <f t="shared" si="18"/>
        <v>83100</v>
      </c>
      <c r="H201" s="24">
        <v>83100</v>
      </c>
      <c r="I201" s="24" t="s">
        <v>132</v>
      </c>
      <c r="J201" s="24" t="s">
        <v>554</v>
      </c>
      <c r="K201" s="24" t="s">
        <v>549</v>
      </c>
      <c r="L201" s="24" t="s">
        <v>552</v>
      </c>
      <c r="M201" s="24">
        <v>66000</v>
      </c>
      <c r="N201" s="24" t="b">
        <v>1</v>
      </c>
      <c r="O201" s="24" t="b">
        <v>0</v>
      </c>
      <c r="P201" s="24" t="s">
        <v>378</v>
      </c>
      <c r="V201" s="92">
        <v>80000</v>
      </c>
      <c r="W201" s="92">
        <v>90999</v>
      </c>
      <c r="X201" s="24" t="str">
        <f t="shared" si="19"/>
        <v/>
      </c>
    </row>
    <row r="202" spans="1:24" x14ac:dyDescent="0.2">
      <c r="A202" s="17">
        <v>79950</v>
      </c>
      <c r="B202" s="15" t="s">
        <v>270</v>
      </c>
      <c r="C202" s="21">
        <f t="shared" si="15"/>
        <v>79950</v>
      </c>
      <c r="D202" s="21" t="str">
        <f t="shared" si="16"/>
        <v>Purchase Returns &amp; Allowances</v>
      </c>
      <c r="E202" s="21" t="str">
        <f t="shared" si="17"/>
        <v/>
      </c>
      <c r="F202" s="21"/>
      <c r="G202" s="24">
        <f t="shared" si="18"/>
        <v>83500</v>
      </c>
      <c r="H202" s="24">
        <v>83500</v>
      </c>
      <c r="I202" s="24" t="s">
        <v>133</v>
      </c>
      <c r="J202" s="24" t="s">
        <v>554</v>
      </c>
      <c r="K202" s="24" t="s">
        <v>549</v>
      </c>
      <c r="L202" s="24" t="s">
        <v>552</v>
      </c>
      <c r="M202" s="24">
        <v>66000</v>
      </c>
      <c r="N202" s="24" t="b">
        <v>1</v>
      </c>
      <c r="O202" s="24" t="b">
        <v>0</v>
      </c>
      <c r="P202" s="24" t="s">
        <v>378</v>
      </c>
      <c r="V202" s="92">
        <v>80000</v>
      </c>
      <c r="W202" s="92">
        <v>90999</v>
      </c>
      <c r="X202" s="24" t="str">
        <f t="shared" si="19"/>
        <v/>
      </c>
    </row>
    <row r="203" spans="1:24" x14ac:dyDescent="0.2">
      <c r="A203" s="17">
        <v>80000</v>
      </c>
      <c r="B203" s="15" t="s">
        <v>296</v>
      </c>
      <c r="C203" s="21">
        <f t="shared" si="15"/>
        <v>80000</v>
      </c>
      <c r="D203" s="21" t="str">
        <f t="shared" si="16"/>
        <v>XXXX GENERAL &amp; ADMINISTRATIVE XXXX</v>
      </c>
      <c r="E203" s="21" t="str">
        <f t="shared" si="17"/>
        <v/>
      </c>
      <c r="F203" s="21"/>
      <c r="G203" s="24">
        <f t="shared" si="18"/>
        <v>83600</v>
      </c>
      <c r="H203" s="24">
        <v>83600</v>
      </c>
      <c r="I203" s="24" t="s">
        <v>134</v>
      </c>
      <c r="J203" s="90" t="s">
        <v>554</v>
      </c>
      <c r="K203" s="24" t="s">
        <v>549</v>
      </c>
      <c r="L203" s="24" t="s">
        <v>552</v>
      </c>
      <c r="M203" s="24">
        <v>66000</v>
      </c>
      <c r="N203" s="24" t="b">
        <v>1</v>
      </c>
      <c r="O203" s="24" t="b">
        <v>0</v>
      </c>
      <c r="P203" s="24" t="s">
        <v>378</v>
      </c>
      <c r="V203" s="92">
        <v>80000</v>
      </c>
      <c r="W203" s="92">
        <v>90999</v>
      </c>
      <c r="X203" s="24" t="str">
        <f t="shared" si="19"/>
        <v/>
      </c>
    </row>
    <row r="204" spans="1:24" x14ac:dyDescent="0.2">
      <c r="A204" s="17">
        <v>80100</v>
      </c>
      <c r="B204" s="15" t="s">
        <v>128</v>
      </c>
      <c r="C204" s="21">
        <f t="shared" si="15"/>
        <v>80100</v>
      </c>
      <c r="D204" s="21" t="str">
        <f t="shared" si="16"/>
        <v>Internal Consulting</v>
      </c>
      <c r="E204" s="21" t="str">
        <f t="shared" si="17"/>
        <v/>
      </c>
      <c r="F204" s="21"/>
      <c r="G204" s="24">
        <f t="shared" si="18"/>
        <v>83700</v>
      </c>
      <c r="H204" s="24">
        <v>83700</v>
      </c>
      <c r="I204" s="24" t="s">
        <v>135</v>
      </c>
      <c r="J204" s="24" t="s">
        <v>554</v>
      </c>
      <c r="K204" s="24" t="s">
        <v>549</v>
      </c>
      <c r="L204" s="24" t="s">
        <v>552</v>
      </c>
      <c r="M204" s="24">
        <v>66000</v>
      </c>
      <c r="N204" s="24" t="b">
        <v>1</v>
      </c>
      <c r="O204" s="24" t="b">
        <v>0</v>
      </c>
      <c r="P204" s="24" t="s">
        <v>378</v>
      </c>
      <c r="V204" s="92">
        <v>80000</v>
      </c>
      <c r="W204" s="92">
        <v>90999</v>
      </c>
      <c r="X204" s="24" t="str">
        <f t="shared" si="19"/>
        <v/>
      </c>
    </row>
    <row r="205" spans="1:24" x14ac:dyDescent="0.2">
      <c r="A205" s="17">
        <v>81500</v>
      </c>
      <c r="B205" s="15" t="s">
        <v>129</v>
      </c>
      <c r="C205" s="21">
        <f t="shared" si="15"/>
        <v>81500</v>
      </c>
      <c r="D205" s="21" t="str">
        <f t="shared" si="16"/>
        <v>Rent - Building</v>
      </c>
      <c r="E205" s="21" t="str">
        <f t="shared" si="17"/>
        <v/>
      </c>
      <c r="F205" s="21"/>
      <c r="G205" s="24">
        <f t="shared" si="18"/>
        <v>84500</v>
      </c>
      <c r="H205" s="24">
        <v>84500</v>
      </c>
      <c r="I205" s="24" t="s">
        <v>136</v>
      </c>
      <c r="J205" s="24" t="s">
        <v>554</v>
      </c>
      <c r="K205" s="24" t="s">
        <v>549</v>
      </c>
      <c r="L205" s="24" t="s">
        <v>552</v>
      </c>
      <c r="M205" s="24">
        <v>66000</v>
      </c>
      <c r="N205" s="24" t="b">
        <v>1</v>
      </c>
      <c r="O205" s="24" t="b">
        <v>0</v>
      </c>
      <c r="P205" s="24" t="s">
        <v>378</v>
      </c>
      <c r="V205" s="92">
        <v>80000</v>
      </c>
      <c r="W205" s="92">
        <v>90999</v>
      </c>
      <c r="X205" s="24" t="str">
        <f t="shared" si="19"/>
        <v/>
      </c>
    </row>
    <row r="206" spans="1:24" x14ac:dyDescent="0.2">
      <c r="A206" s="17">
        <v>82100</v>
      </c>
      <c r="B206" s="15" t="s">
        <v>130</v>
      </c>
      <c r="C206" s="21">
        <f t="shared" si="15"/>
        <v>82100</v>
      </c>
      <c r="D206" s="21" t="str">
        <f t="shared" si="16"/>
        <v>Lease - Operating</v>
      </c>
      <c r="E206" s="21" t="str">
        <f t="shared" si="17"/>
        <v/>
      </c>
      <c r="F206" s="21"/>
      <c r="G206" s="24">
        <f t="shared" si="18"/>
        <v>84900</v>
      </c>
      <c r="H206" s="24">
        <v>84900</v>
      </c>
      <c r="I206" s="24" t="s">
        <v>137</v>
      </c>
      <c r="J206" s="24" t="s">
        <v>554</v>
      </c>
      <c r="K206" s="24" t="s">
        <v>549</v>
      </c>
      <c r="L206" s="24" t="s">
        <v>552</v>
      </c>
      <c r="M206" s="24">
        <v>66000</v>
      </c>
      <c r="N206" s="24" t="b">
        <v>1</v>
      </c>
      <c r="O206" s="24" t="b">
        <v>0</v>
      </c>
      <c r="P206" s="24" t="s">
        <v>378</v>
      </c>
      <c r="V206" s="92">
        <v>80000</v>
      </c>
      <c r="W206" s="92">
        <v>90999</v>
      </c>
      <c r="X206" s="24" t="str">
        <f t="shared" si="19"/>
        <v/>
      </c>
    </row>
    <row r="207" spans="1:24" x14ac:dyDescent="0.2">
      <c r="A207" s="17">
        <v>82600</v>
      </c>
      <c r="B207" s="15" t="s">
        <v>131</v>
      </c>
      <c r="C207" s="21">
        <f t="shared" si="15"/>
        <v>82600</v>
      </c>
      <c r="D207" s="21" t="str">
        <f t="shared" si="16"/>
        <v>Insurance - Liability</v>
      </c>
      <c r="E207" s="21" t="str">
        <f t="shared" si="17"/>
        <v/>
      </c>
      <c r="F207" s="21"/>
      <c r="G207" s="24">
        <f t="shared" si="18"/>
        <v>85400</v>
      </c>
      <c r="H207" s="24">
        <v>85400</v>
      </c>
      <c r="I207" s="24" t="s">
        <v>138</v>
      </c>
      <c r="J207" s="24" t="s">
        <v>554</v>
      </c>
      <c r="K207" s="24" t="s">
        <v>549</v>
      </c>
      <c r="L207" s="24" t="s">
        <v>552</v>
      </c>
      <c r="M207" s="24">
        <v>66000</v>
      </c>
      <c r="N207" s="24" t="b">
        <v>1</v>
      </c>
      <c r="O207" s="24" t="b">
        <v>0</v>
      </c>
      <c r="P207" s="24" t="s">
        <v>378</v>
      </c>
      <c r="V207" s="92">
        <v>80000</v>
      </c>
      <c r="W207" s="92">
        <v>90999</v>
      </c>
      <c r="X207" s="24" t="str">
        <f t="shared" si="19"/>
        <v/>
      </c>
    </row>
    <row r="208" spans="1:24" x14ac:dyDescent="0.2">
      <c r="A208" s="17">
        <v>83100</v>
      </c>
      <c r="B208" s="15" t="s">
        <v>132</v>
      </c>
      <c r="C208" s="21">
        <f t="shared" si="15"/>
        <v>83100</v>
      </c>
      <c r="D208" s="21" t="str">
        <f t="shared" si="16"/>
        <v>Utilities</v>
      </c>
      <c r="E208" s="21" t="str">
        <f t="shared" si="17"/>
        <v/>
      </c>
      <c r="F208" s="21"/>
      <c r="G208" s="24">
        <f t="shared" si="18"/>
        <v>85800</v>
      </c>
      <c r="H208" s="24">
        <v>85800</v>
      </c>
      <c r="I208" s="24" t="s">
        <v>139</v>
      </c>
      <c r="J208" s="24" t="s">
        <v>554</v>
      </c>
      <c r="K208" s="24" t="s">
        <v>549</v>
      </c>
      <c r="L208" s="24" t="s">
        <v>552</v>
      </c>
      <c r="M208" s="24">
        <v>66000</v>
      </c>
      <c r="N208" s="24" t="b">
        <v>1</v>
      </c>
      <c r="O208" s="24" t="b">
        <v>0</v>
      </c>
      <c r="P208" s="24" t="s">
        <v>378</v>
      </c>
      <c r="V208" s="92">
        <v>80000</v>
      </c>
      <c r="W208" s="92">
        <v>90999</v>
      </c>
      <c r="X208" s="24" t="str">
        <f t="shared" si="19"/>
        <v/>
      </c>
    </row>
    <row r="209" spans="1:24" x14ac:dyDescent="0.2">
      <c r="A209" s="17">
        <v>83500</v>
      </c>
      <c r="B209" s="15" t="s">
        <v>133</v>
      </c>
      <c r="C209" s="21">
        <f t="shared" si="15"/>
        <v>83500</v>
      </c>
      <c r="D209" s="21" t="str">
        <f t="shared" si="16"/>
        <v>Repairs &amp; Maintenance</v>
      </c>
      <c r="E209" s="21" t="str">
        <f t="shared" si="17"/>
        <v/>
      </c>
      <c r="F209" s="21"/>
      <c r="G209" s="24">
        <f t="shared" si="18"/>
        <v>85900</v>
      </c>
      <c r="H209" s="24">
        <v>85900</v>
      </c>
      <c r="I209" s="24" t="s">
        <v>199</v>
      </c>
      <c r="J209" s="24" t="s">
        <v>554</v>
      </c>
      <c r="K209" s="24" t="s">
        <v>549</v>
      </c>
      <c r="L209" s="24" t="s">
        <v>552</v>
      </c>
      <c r="M209" s="24">
        <v>66000</v>
      </c>
      <c r="N209" s="24" t="b">
        <v>1</v>
      </c>
      <c r="O209" s="24" t="b">
        <v>0</v>
      </c>
      <c r="P209" s="24" t="s">
        <v>378</v>
      </c>
      <c r="V209" s="92">
        <v>80000</v>
      </c>
      <c r="W209" s="92">
        <v>90999</v>
      </c>
      <c r="X209" s="24" t="str">
        <f t="shared" si="19"/>
        <v/>
      </c>
    </row>
    <row r="210" spans="1:24" x14ac:dyDescent="0.2">
      <c r="A210" s="17">
        <v>83600</v>
      </c>
      <c r="B210" s="15" t="s">
        <v>134</v>
      </c>
      <c r="C210" s="21">
        <f t="shared" si="15"/>
        <v>83600</v>
      </c>
      <c r="D210" s="21" t="str">
        <f t="shared" si="16"/>
        <v>Real Estate Taxes</v>
      </c>
      <c r="E210" s="21" t="str">
        <f t="shared" si="17"/>
        <v/>
      </c>
      <c r="F210" s="21"/>
      <c r="G210" s="24">
        <f t="shared" si="18"/>
        <v>86000</v>
      </c>
      <c r="H210" s="24">
        <v>86000</v>
      </c>
      <c r="I210" s="24" t="s">
        <v>200</v>
      </c>
      <c r="J210" s="24" t="s">
        <v>554</v>
      </c>
      <c r="K210" s="24" t="s">
        <v>549</v>
      </c>
      <c r="L210" s="24" t="s">
        <v>552</v>
      </c>
      <c r="M210" s="24">
        <v>66000</v>
      </c>
      <c r="N210" s="24" t="b">
        <v>1</v>
      </c>
      <c r="O210" s="24" t="b">
        <v>0</v>
      </c>
      <c r="P210" s="24" t="s">
        <v>378</v>
      </c>
      <c r="V210" s="92">
        <v>80000</v>
      </c>
      <c r="W210" s="92">
        <v>90999</v>
      </c>
      <c r="X210" s="24" t="str">
        <f t="shared" si="19"/>
        <v/>
      </c>
    </row>
    <row r="211" spans="1:24" x14ac:dyDescent="0.2">
      <c r="A211" s="17">
        <v>83700</v>
      </c>
      <c r="B211" s="15" t="s">
        <v>135</v>
      </c>
      <c r="C211" s="21">
        <f t="shared" si="15"/>
        <v>83700</v>
      </c>
      <c r="D211" s="21" t="str">
        <f t="shared" si="16"/>
        <v>Outside Services</v>
      </c>
      <c r="E211" s="21" t="str">
        <f t="shared" si="17"/>
        <v/>
      </c>
      <c r="F211" s="21"/>
      <c r="G211" s="24">
        <f t="shared" si="18"/>
        <v>86300</v>
      </c>
      <c r="H211" s="24">
        <v>86300</v>
      </c>
      <c r="I211" s="24" t="s">
        <v>286</v>
      </c>
      <c r="J211" s="24" t="s">
        <v>554</v>
      </c>
      <c r="K211" s="24" t="s">
        <v>549</v>
      </c>
      <c r="L211" s="24" t="s">
        <v>552</v>
      </c>
      <c r="M211" s="24">
        <v>66000</v>
      </c>
      <c r="N211" s="24" t="b">
        <v>1</v>
      </c>
      <c r="O211" s="24" t="b">
        <v>0</v>
      </c>
      <c r="P211" s="24" t="s">
        <v>378</v>
      </c>
      <c r="V211" s="92">
        <v>80000</v>
      </c>
      <c r="W211" s="92">
        <v>90999</v>
      </c>
      <c r="X211" s="24" t="str">
        <f t="shared" si="19"/>
        <v/>
      </c>
    </row>
    <row r="212" spans="1:24" x14ac:dyDescent="0.2">
      <c r="A212" s="17">
        <v>84500</v>
      </c>
      <c r="B212" s="15" t="s">
        <v>136</v>
      </c>
      <c r="C212" s="21">
        <f t="shared" si="15"/>
        <v>84500</v>
      </c>
      <c r="D212" s="21" t="str">
        <f t="shared" si="16"/>
        <v>Telecom - Land</v>
      </c>
      <c r="E212" s="21" t="str">
        <f t="shared" si="17"/>
        <v/>
      </c>
      <c r="F212" s="21"/>
      <c r="G212" s="24">
        <f t="shared" si="18"/>
        <v>86500</v>
      </c>
      <c r="H212" s="24">
        <v>86500</v>
      </c>
      <c r="I212" s="24" t="s">
        <v>140</v>
      </c>
      <c r="J212" s="24" t="s">
        <v>554</v>
      </c>
      <c r="K212" s="24" t="s">
        <v>549</v>
      </c>
      <c r="L212" s="24" t="s">
        <v>552</v>
      </c>
      <c r="M212" s="24">
        <v>66000</v>
      </c>
      <c r="N212" s="24" t="b">
        <v>1</v>
      </c>
      <c r="O212" s="24" t="b">
        <v>0</v>
      </c>
      <c r="P212" s="24" t="s">
        <v>378</v>
      </c>
      <c r="V212" s="92">
        <v>80000</v>
      </c>
      <c r="W212" s="92">
        <v>90999</v>
      </c>
      <c r="X212" s="24" t="str">
        <f t="shared" si="19"/>
        <v/>
      </c>
    </row>
    <row r="213" spans="1:24" x14ac:dyDescent="0.2">
      <c r="A213" s="17">
        <v>84900</v>
      </c>
      <c r="B213" s="15" t="s">
        <v>137</v>
      </c>
      <c r="C213" s="21">
        <f t="shared" si="15"/>
        <v>84900</v>
      </c>
      <c r="D213" s="21" t="str">
        <f t="shared" si="16"/>
        <v>Telecom - Mobile</v>
      </c>
      <c r="E213" s="21" t="str">
        <f t="shared" si="17"/>
        <v/>
      </c>
      <c r="F213" s="21"/>
      <c r="G213" s="24">
        <f t="shared" si="18"/>
        <v>86700</v>
      </c>
      <c r="H213" s="24">
        <v>86700</v>
      </c>
      <c r="I213" s="24" t="s">
        <v>141</v>
      </c>
      <c r="J213" s="24" t="s">
        <v>554</v>
      </c>
      <c r="K213" s="24" t="s">
        <v>549</v>
      </c>
      <c r="L213" s="24" t="s">
        <v>552</v>
      </c>
      <c r="M213" s="24">
        <v>66000</v>
      </c>
      <c r="N213" s="24" t="b">
        <v>1</v>
      </c>
      <c r="O213" s="24" t="b">
        <v>0</v>
      </c>
      <c r="P213" s="24" t="s">
        <v>378</v>
      </c>
      <c r="V213" s="92">
        <v>80000</v>
      </c>
      <c r="W213" s="92">
        <v>90999</v>
      </c>
      <c r="X213" s="24" t="str">
        <f t="shared" si="19"/>
        <v/>
      </c>
    </row>
    <row r="214" spans="1:24" x14ac:dyDescent="0.2">
      <c r="A214" s="17">
        <v>85400</v>
      </c>
      <c r="B214" s="15" t="s">
        <v>138</v>
      </c>
      <c r="C214" s="21">
        <f t="shared" si="15"/>
        <v>85400</v>
      </c>
      <c r="D214" s="21" t="str">
        <f t="shared" si="16"/>
        <v>Telecom - Data</v>
      </c>
      <c r="E214" s="21" t="str">
        <f t="shared" si="17"/>
        <v/>
      </c>
      <c r="F214" s="21"/>
      <c r="G214" s="24">
        <f t="shared" si="18"/>
        <v>86800</v>
      </c>
      <c r="H214" s="24">
        <v>86800</v>
      </c>
      <c r="I214" s="24" t="s">
        <v>142</v>
      </c>
      <c r="J214" s="24" t="s">
        <v>554</v>
      </c>
      <c r="K214" s="24" t="s">
        <v>549</v>
      </c>
      <c r="L214" s="24" t="s">
        <v>552</v>
      </c>
      <c r="M214" s="24">
        <v>66000</v>
      </c>
      <c r="N214" s="24" t="b">
        <v>1</v>
      </c>
      <c r="O214" s="24" t="b">
        <v>0</v>
      </c>
      <c r="P214" s="24" t="s">
        <v>378</v>
      </c>
      <c r="V214" s="92">
        <v>80000</v>
      </c>
      <c r="W214" s="92">
        <v>90999</v>
      </c>
      <c r="X214" s="24" t="str">
        <f t="shared" si="19"/>
        <v/>
      </c>
    </row>
    <row r="215" spans="1:24" x14ac:dyDescent="0.2">
      <c r="A215" s="17">
        <v>85800</v>
      </c>
      <c r="B215" s="15" t="s">
        <v>139</v>
      </c>
      <c r="C215" s="21">
        <f t="shared" si="15"/>
        <v>85800</v>
      </c>
      <c r="D215" s="21" t="str">
        <f t="shared" si="16"/>
        <v>Supplies - Office</v>
      </c>
      <c r="E215" s="21" t="str">
        <f t="shared" si="17"/>
        <v/>
      </c>
      <c r="F215" s="21"/>
      <c r="G215" s="24">
        <f t="shared" si="18"/>
        <v>86850</v>
      </c>
      <c r="H215" s="24">
        <v>86850</v>
      </c>
      <c r="I215" s="24" t="s">
        <v>143</v>
      </c>
      <c r="J215" s="24" t="s">
        <v>554</v>
      </c>
      <c r="K215" s="24" t="s">
        <v>549</v>
      </c>
      <c r="L215" s="24" t="s">
        <v>552</v>
      </c>
      <c r="M215" s="24">
        <v>66000</v>
      </c>
      <c r="N215" s="24" t="b">
        <v>1</v>
      </c>
      <c r="O215" s="24" t="b">
        <v>0</v>
      </c>
      <c r="P215" s="24" t="s">
        <v>378</v>
      </c>
      <c r="V215" s="92">
        <v>80000</v>
      </c>
      <c r="W215" s="92">
        <v>90999</v>
      </c>
      <c r="X215" s="24" t="str">
        <f t="shared" si="19"/>
        <v/>
      </c>
    </row>
    <row r="216" spans="1:24" x14ac:dyDescent="0.2">
      <c r="A216" s="17">
        <v>85900</v>
      </c>
      <c r="B216" s="15" t="s">
        <v>199</v>
      </c>
      <c r="C216" s="21">
        <f t="shared" si="15"/>
        <v>85900</v>
      </c>
      <c r="D216" s="21" t="str">
        <f t="shared" si="16"/>
        <v>Hardware Expense</v>
      </c>
      <c r="E216" s="21" t="str">
        <f t="shared" si="17"/>
        <v/>
      </c>
      <c r="F216" s="21"/>
      <c r="G216" s="24">
        <f t="shared" si="18"/>
        <v>87100</v>
      </c>
      <c r="H216" s="24">
        <v>87100</v>
      </c>
      <c r="I216" s="24" t="s">
        <v>144</v>
      </c>
      <c r="J216" s="24" t="s">
        <v>554</v>
      </c>
      <c r="K216" s="24" t="s">
        <v>549</v>
      </c>
      <c r="L216" s="24" t="s">
        <v>552</v>
      </c>
      <c r="M216" s="24">
        <v>66000</v>
      </c>
      <c r="N216" s="24" t="b">
        <v>1</v>
      </c>
      <c r="O216" s="24" t="b">
        <v>0</v>
      </c>
      <c r="P216" s="24" t="s">
        <v>378</v>
      </c>
      <c r="V216" s="92">
        <v>80000</v>
      </c>
      <c r="W216" s="92">
        <v>90999</v>
      </c>
      <c r="X216" s="24" t="str">
        <f t="shared" si="19"/>
        <v/>
      </c>
    </row>
    <row r="217" spans="1:24" x14ac:dyDescent="0.2">
      <c r="A217" s="17">
        <v>86000</v>
      </c>
      <c r="B217" s="15" t="s">
        <v>200</v>
      </c>
      <c r="C217" s="21">
        <f t="shared" si="15"/>
        <v>86000</v>
      </c>
      <c r="D217" s="21" t="str">
        <f t="shared" si="16"/>
        <v>Software Expense</v>
      </c>
      <c r="E217" s="21" t="str">
        <f t="shared" si="17"/>
        <v/>
      </c>
      <c r="F217" s="21"/>
      <c r="G217" s="24">
        <f t="shared" si="18"/>
        <v>87300</v>
      </c>
      <c r="H217" s="24">
        <v>87300</v>
      </c>
      <c r="I217" s="24" t="s">
        <v>145</v>
      </c>
      <c r="J217" s="24" t="s">
        <v>554</v>
      </c>
      <c r="K217" s="24" t="s">
        <v>549</v>
      </c>
      <c r="L217" s="24" t="s">
        <v>552</v>
      </c>
      <c r="M217" s="24">
        <v>66000</v>
      </c>
      <c r="N217" s="24" t="b">
        <v>1</v>
      </c>
      <c r="O217" s="24" t="b">
        <v>0</v>
      </c>
      <c r="P217" s="24" t="s">
        <v>378</v>
      </c>
      <c r="V217" s="92">
        <v>80000</v>
      </c>
      <c r="W217" s="92">
        <v>90999</v>
      </c>
      <c r="X217" s="24" t="str">
        <f t="shared" si="19"/>
        <v/>
      </c>
    </row>
    <row r="218" spans="1:24" x14ac:dyDescent="0.2">
      <c r="A218" s="17">
        <v>86300</v>
      </c>
      <c r="B218" s="15" t="s">
        <v>286</v>
      </c>
      <c r="C218" s="21">
        <f t="shared" si="15"/>
        <v>86300</v>
      </c>
      <c r="D218" s="21" t="str">
        <f t="shared" si="16"/>
        <v>Office Admin</v>
      </c>
      <c r="E218" s="21" t="str">
        <f t="shared" si="17"/>
        <v/>
      </c>
      <c r="F218" s="21"/>
      <c r="G218" s="24">
        <f t="shared" si="18"/>
        <v>87400</v>
      </c>
      <c r="H218" s="24">
        <v>87400</v>
      </c>
      <c r="I218" s="24" t="s">
        <v>146</v>
      </c>
      <c r="J218" s="24" t="s">
        <v>554</v>
      </c>
      <c r="K218" s="24" t="s">
        <v>549</v>
      </c>
      <c r="L218" s="24" t="s">
        <v>552</v>
      </c>
      <c r="M218" s="24">
        <v>66000</v>
      </c>
      <c r="N218" s="24" t="b">
        <v>1</v>
      </c>
      <c r="O218" s="24" t="b">
        <v>0</v>
      </c>
      <c r="P218" s="24" t="s">
        <v>378</v>
      </c>
      <c r="V218" s="92">
        <v>80000</v>
      </c>
      <c r="W218" s="92">
        <v>90999</v>
      </c>
      <c r="X218" s="24" t="str">
        <f t="shared" si="19"/>
        <v/>
      </c>
    </row>
    <row r="219" spans="1:24" x14ac:dyDescent="0.2">
      <c r="A219" s="17">
        <v>86500</v>
      </c>
      <c r="B219" s="15" t="s">
        <v>140</v>
      </c>
      <c r="C219" s="21">
        <f t="shared" si="15"/>
        <v>86500</v>
      </c>
      <c r="D219" s="21" t="str">
        <f t="shared" si="16"/>
        <v>Rent - Equipment</v>
      </c>
      <c r="E219" s="21" t="str">
        <f t="shared" si="17"/>
        <v/>
      </c>
      <c r="F219" s="21"/>
      <c r="G219" s="24">
        <f t="shared" si="18"/>
        <v>87500</v>
      </c>
      <c r="H219" s="24">
        <v>87500</v>
      </c>
      <c r="I219" s="24" t="s">
        <v>147</v>
      </c>
      <c r="J219" s="24" t="s">
        <v>554</v>
      </c>
      <c r="K219" s="24" t="s">
        <v>549</v>
      </c>
      <c r="L219" s="24" t="s">
        <v>552</v>
      </c>
      <c r="M219" s="24">
        <v>66000</v>
      </c>
      <c r="N219" s="24" t="b">
        <v>1</v>
      </c>
      <c r="O219" s="24" t="b">
        <v>0</v>
      </c>
      <c r="P219" s="24" t="s">
        <v>378</v>
      </c>
      <c r="V219" s="92">
        <v>80000</v>
      </c>
      <c r="W219" s="92">
        <v>90999</v>
      </c>
      <c r="X219" s="24" t="str">
        <f t="shared" si="19"/>
        <v/>
      </c>
    </row>
    <row r="220" spans="1:24" x14ac:dyDescent="0.2">
      <c r="A220" s="17">
        <v>86700</v>
      </c>
      <c r="B220" s="15" t="s">
        <v>141</v>
      </c>
      <c r="C220" s="21">
        <f t="shared" si="15"/>
        <v>86700</v>
      </c>
      <c r="D220" s="21" t="str">
        <f t="shared" si="16"/>
        <v>Employee Meals &amp; Outings</v>
      </c>
      <c r="E220" s="21" t="str">
        <f t="shared" si="17"/>
        <v/>
      </c>
      <c r="F220" s="21"/>
      <c r="G220" s="24">
        <f t="shared" si="18"/>
        <v>87600</v>
      </c>
      <c r="H220" s="24">
        <v>87600</v>
      </c>
      <c r="I220" s="24" t="s">
        <v>148</v>
      </c>
      <c r="J220" s="24" t="s">
        <v>554</v>
      </c>
      <c r="K220" s="24" t="s">
        <v>549</v>
      </c>
      <c r="L220" s="24" t="s">
        <v>552</v>
      </c>
      <c r="M220" s="24">
        <v>66000</v>
      </c>
      <c r="N220" s="24" t="b">
        <v>1</v>
      </c>
      <c r="O220" s="24" t="b">
        <v>0</v>
      </c>
      <c r="P220" s="24" t="s">
        <v>378</v>
      </c>
      <c r="V220" s="92">
        <v>80000</v>
      </c>
      <c r="W220" s="92">
        <v>90999</v>
      </c>
      <c r="X220" s="24" t="str">
        <f t="shared" si="19"/>
        <v/>
      </c>
    </row>
    <row r="221" spans="1:24" x14ac:dyDescent="0.2">
      <c r="A221" s="17">
        <v>86800</v>
      </c>
      <c r="B221" s="15" t="s">
        <v>142</v>
      </c>
      <c r="C221" s="21">
        <f t="shared" si="15"/>
        <v>86800</v>
      </c>
      <c r="D221" s="21" t="str">
        <f t="shared" si="16"/>
        <v>Dues &amp; Subscriptions</v>
      </c>
      <c r="E221" s="21" t="str">
        <f t="shared" si="17"/>
        <v/>
      </c>
      <c r="F221" s="21"/>
      <c r="G221" s="24">
        <f t="shared" si="18"/>
        <v>87700</v>
      </c>
      <c r="H221" s="24">
        <v>87700</v>
      </c>
      <c r="I221" s="24" t="s">
        <v>149</v>
      </c>
      <c r="J221" s="24" t="s">
        <v>554</v>
      </c>
      <c r="K221" s="24" t="s">
        <v>549</v>
      </c>
      <c r="L221" s="24" t="s">
        <v>552</v>
      </c>
      <c r="M221" s="24">
        <v>66000</v>
      </c>
      <c r="N221" s="24" t="b">
        <v>1</v>
      </c>
      <c r="O221" s="24" t="b">
        <v>0</v>
      </c>
      <c r="P221" s="24" t="s">
        <v>378</v>
      </c>
      <c r="V221" s="92">
        <v>80000</v>
      </c>
      <c r="W221" s="92">
        <v>90999</v>
      </c>
      <c r="X221" s="24" t="str">
        <f t="shared" si="19"/>
        <v/>
      </c>
    </row>
    <row r="222" spans="1:24" x14ac:dyDescent="0.2">
      <c r="A222" s="17">
        <v>86850</v>
      </c>
      <c r="B222" s="15" t="s">
        <v>143</v>
      </c>
      <c r="C222" s="21">
        <f t="shared" si="15"/>
        <v>86850</v>
      </c>
      <c r="D222" s="21" t="str">
        <f t="shared" si="16"/>
        <v>Online Subscriptions</v>
      </c>
      <c r="E222" s="21" t="str">
        <f t="shared" si="17"/>
        <v/>
      </c>
      <c r="F222" s="21"/>
      <c r="G222" s="24">
        <f t="shared" si="18"/>
        <v>87800</v>
      </c>
      <c r="H222" s="24">
        <v>87800</v>
      </c>
      <c r="I222" s="24" t="s">
        <v>150</v>
      </c>
      <c r="J222" s="24" t="s">
        <v>554</v>
      </c>
      <c r="K222" s="24" t="s">
        <v>549</v>
      </c>
      <c r="L222" s="24" t="s">
        <v>552</v>
      </c>
      <c r="M222" s="24">
        <v>66000</v>
      </c>
      <c r="N222" s="24" t="b">
        <v>1</v>
      </c>
      <c r="O222" s="24" t="b">
        <v>0</v>
      </c>
      <c r="P222" s="24" t="s">
        <v>378</v>
      </c>
      <c r="V222" s="92">
        <v>80000</v>
      </c>
      <c r="W222" s="92">
        <v>90999</v>
      </c>
      <c r="X222" s="24" t="str">
        <f t="shared" si="19"/>
        <v/>
      </c>
    </row>
    <row r="223" spans="1:24" x14ac:dyDescent="0.2">
      <c r="A223" s="17">
        <v>87100</v>
      </c>
      <c r="B223" s="15" t="s">
        <v>144</v>
      </c>
      <c r="C223" s="21">
        <f t="shared" si="15"/>
        <v>87100</v>
      </c>
      <c r="D223" s="21" t="str">
        <f t="shared" si="16"/>
        <v>Postage &amp; Delivery</v>
      </c>
      <c r="E223" s="21" t="str">
        <f t="shared" si="17"/>
        <v/>
      </c>
      <c r="F223" s="21"/>
      <c r="G223" s="24">
        <f t="shared" si="18"/>
        <v>87900</v>
      </c>
      <c r="H223" s="24">
        <v>87900</v>
      </c>
      <c r="I223" s="24" t="s">
        <v>201</v>
      </c>
      <c r="J223" s="24" t="s">
        <v>554</v>
      </c>
      <c r="K223" s="24" t="s">
        <v>549</v>
      </c>
      <c r="L223" s="24" t="s">
        <v>552</v>
      </c>
      <c r="M223" s="24">
        <v>66000</v>
      </c>
      <c r="N223" s="24" t="b">
        <v>1</v>
      </c>
      <c r="O223" s="24" t="b">
        <v>0</v>
      </c>
      <c r="P223" s="24" t="s">
        <v>378</v>
      </c>
      <c r="V223" s="92">
        <v>80000</v>
      </c>
      <c r="W223" s="92">
        <v>90999</v>
      </c>
      <c r="X223" s="24" t="str">
        <f t="shared" si="19"/>
        <v/>
      </c>
    </row>
    <row r="224" spans="1:24" x14ac:dyDescent="0.2">
      <c r="A224" s="17">
        <v>87300</v>
      </c>
      <c r="B224" s="15" t="s">
        <v>145</v>
      </c>
      <c r="C224" s="21">
        <f t="shared" si="15"/>
        <v>87300</v>
      </c>
      <c r="D224" s="21" t="str">
        <f t="shared" si="16"/>
        <v>Messenger</v>
      </c>
      <c r="E224" s="21" t="str">
        <f t="shared" si="17"/>
        <v/>
      </c>
      <c r="F224" s="21"/>
      <c r="G224" s="24">
        <f t="shared" si="18"/>
        <v>88000</v>
      </c>
      <c r="H224" s="24">
        <v>88000</v>
      </c>
      <c r="I224" s="24" t="s">
        <v>282</v>
      </c>
      <c r="J224" s="24" t="s">
        <v>554</v>
      </c>
      <c r="K224" s="24" t="s">
        <v>549</v>
      </c>
      <c r="L224" s="24" t="s">
        <v>552</v>
      </c>
      <c r="M224" s="24">
        <v>66000</v>
      </c>
      <c r="N224" s="24" t="b">
        <v>1</v>
      </c>
      <c r="O224" s="24" t="b">
        <v>0</v>
      </c>
      <c r="P224" s="24" t="s">
        <v>378</v>
      </c>
      <c r="V224" s="92">
        <v>80000</v>
      </c>
      <c r="W224" s="92">
        <v>90999</v>
      </c>
      <c r="X224" s="24" t="str">
        <f t="shared" si="19"/>
        <v/>
      </c>
    </row>
    <row r="225" spans="1:24" x14ac:dyDescent="0.2">
      <c r="A225" s="17">
        <v>87400</v>
      </c>
      <c r="B225" s="15" t="s">
        <v>146</v>
      </c>
      <c r="C225" s="21">
        <f t="shared" si="15"/>
        <v>87400</v>
      </c>
      <c r="D225" s="21" t="str">
        <f t="shared" si="16"/>
        <v>Legal</v>
      </c>
      <c r="E225" s="21" t="str">
        <f t="shared" si="17"/>
        <v/>
      </c>
      <c r="F225" s="21"/>
      <c r="G225" s="24">
        <f t="shared" si="18"/>
        <v>88500</v>
      </c>
      <c r="H225" s="24">
        <v>88500</v>
      </c>
      <c r="I225" s="24" t="s">
        <v>151</v>
      </c>
      <c r="J225" s="24" t="s">
        <v>554</v>
      </c>
      <c r="K225" s="24" t="s">
        <v>549</v>
      </c>
      <c r="L225" s="24" t="s">
        <v>552</v>
      </c>
      <c r="M225" s="24">
        <v>66000</v>
      </c>
      <c r="N225" s="24" t="b">
        <v>1</v>
      </c>
      <c r="O225" s="24" t="b">
        <v>0</v>
      </c>
      <c r="P225" s="24" t="s">
        <v>378</v>
      </c>
      <c r="V225" s="92">
        <v>80000</v>
      </c>
      <c r="W225" s="92">
        <v>90999</v>
      </c>
      <c r="X225" s="24" t="str">
        <f t="shared" si="19"/>
        <v/>
      </c>
    </row>
    <row r="226" spans="1:24" x14ac:dyDescent="0.2">
      <c r="A226" s="17">
        <v>87500</v>
      </c>
      <c r="B226" s="15" t="s">
        <v>147</v>
      </c>
      <c r="C226" s="21">
        <f t="shared" si="15"/>
        <v>87500</v>
      </c>
      <c r="D226" s="21" t="str">
        <f t="shared" si="16"/>
        <v>Accounting</v>
      </c>
      <c r="E226" s="21" t="str">
        <f t="shared" si="17"/>
        <v/>
      </c>
      <c r="F226" s="21"/>
      <c r="G226" s="24">
        <f t="shared" si="18"/>
        <v>88800</v>
      </c>
      <c r="H226" s="24">
        <v>88800</v>
      </c>
      <c r="I226" s="24" t="s">
        <v>152</v>
      </c>
      <c r="J226" s="24" t="s">
        <v>554</v>
      </c>
      <c r="K226" s="24" t="s">
        <v>549</v>
      </c>
      <c r="L226" s="24" t="s">
        <v>552</v>
      </c>
      <c r="M226" s="24">
        <v>66000</v>
      </c>
      <c r="N226" s="24" t="b">
        <v>1</v>
      </c>
      <c r="O226" s="24" t="b">
        <v>0</v>
      </c>
      <c r="P226" s="24" t="s">
        <v>378</v>
      </c>
      <c r="V226" s="92">
        <v>80000</v>
      </c>
      <c r="W226" s="92">
        <v>90999</v>
      </c>
      <c r="X226" s="24" t="str">
        <f t="shared" si="19"/>
        <v/>
      </c>
    </row>
    <row r="227" spans="1:24" x14ac:dyDescent="0.2">
      <c r="A227" s="17">
        <v>87600</v>
      </c>
      <c r="B227" s="15" t="s">
        <v>148</v>
      </c>
      <c r="C227" s="21">
        <f t="shared" si="15"/>
        <v>87600</v>
      </c>
      <c r="D227" s="21" t="str">
        <f t="shared" si="16"/>
        <v>Franchise Taxes</v>
      </c>
      <c r="E227" s="21" t="str">
        <f t="shared" si="17"/>
        <v/>
      </c>
      <c r="F227" s="21"/>
      <c r="G227" s="24">
        <f t="shared" si="18"/>
        <v>89000</v>
      </c>
      <c r="H227" s="24">
        <v>89000</v>
      </c>
      <c r="I227" s="24" t="s">
        <v>153</v>
      </c>
      <c r="J227" s="24" t="s">
        <v>554</v>
      </c>
      <c r="K227" s="24" t="s">
        <v>549</v>
      </c>
      <c r="L227" s="24" t="s">
        <v>552</v>
      </c>
      <c r="M227" s="24">
        <v>66000</v>
      </c>
      <c r="N227" s="24" t="b">
        <v>1</v>
      </c>
      <c r="O227" s="24" t="b">
        <v>0</v>
      </c>
      <c r="P227" s="24" t="s">
        <v>378</v>
      </c>
      <c r="V227" s="92">
        <v>80000</v>
      </c>
      <c r="W227" s="92">
        <v>90999</v>
      </c>
      <c r="X227" s="24" t="str">
        <f t="shared" si="19"/>
        <v/>
      </c>
    </row>
    <row r="228" spans="1:24" x14ac:dyDescent="0.2">
      <c r="A228" s="17">
        <v>87700</v>
      </c>
      <c r="B228" s="15" t="s">
        <v>149</v>
      </c>
      <c r="C228" s="21">
        <f t="shared" si="15"/>
        <v>87700</v>
      </c>
      <c r="D228" s="21" t="str">
        <f t="shared" si="16"/>
        <v>Licenses, Fees, Permits</v>
      </c>
      <c r="E228" s="21" t="str">
        <f t="shared" si="17"/>
        <v/>
      </c>
      <c r="F228" s="21"/>
      <c r="G228" s="24">
        <f t="shared" si="18"/>
        <v>89300</v>
      </c>
      <c r="H228" s="24">
        <v>89300</v>
      </c>
      <c r="I228" s="24" t="s">
        <v>155</v>
      </c>
      <c r="J228" s="24" t="s">
        <v>554</v>
      </c>
      <c r="K228" s="24" t="s">
        <v>549</v>
      </c>
      <c r="L228" s="24" t="s">
        <v>552</v>
      </c>
      <c r="M228" s="24">
        <v>66000</v>
      </c>
      <c r="N228" s="24" t="b">
        <v>1</v>
      </c>
      <c r="O228" s="24" t="b">
        <v>0</v>
      </c>
      <c r="P228" s="24" t="s">
        <v>378</v>
      </c>
      <c r="V228" s="92">
        <v>80000</v>
      </c>
      <c r="W228" s="92">
        <v>90999</v>
      </c>
      <c r="X228" s="24" t="str">
        <f t="shared" si="19"/>
        <v/>
      </c>
    </row>
    <row r="229" spans="1:24" x14ac:dyDescent="0.2">
      <c r="A229" s="17">
        <v>87800</v>
      </c>
      <c r="B229" s="15" t="s">
        <v>150</v>
      </c>
      <c r="C229" s="21">
        <f t="shared" si="15"/>
        <v>87800</v>
      </c>
      <c r="D229" s="21" t="str">
        <f t="shared" si="16"/>
        <v>Bank Charges/Loan Fees</v>
      </c>
      <c r="E229" s="21" t="str">
        <f t="shared" si="17"/>
        <v/>
      </c>
      <c r="F229" s="21"/>
      <c r="G229" s="24">
        <f t="shared" si="18"/>
        <v>89500</v>
      </c>
      <c r="H229" s="24">
        <v>89500</v>
      </c>
      <c r="I229" s="24" t="s">
        <v>156</v>
      </c>
      <c r="J229" s="24" t="s">
        <v>554</v>
      </c>
      <c r="K229" s="24" t="s">
        <v>549</v>
      </c>
      <c r="L229" s="24" t="s">
        <v>552</v>
      </c>
      <c r="M229" s="24">
        <v>66000</v>
      </c>
      <c r="N229" s="24" t="b">
        <v>1</v>
      </c>
      <c r="O229" s="24" t="b">
        <v>0</v>
      </c>
      <c r="P229" s="24" t="s">
        <v>378</v>
      </c>
      <c r="V229" s="92">
        <v>80000</v>
      </c>
      <c r="W229" s="92">
        <v>90999</v>
      </c>
      <c r="X229" s="24" t="str">
        <f t="shared" si="19"/>
        <v/>
      </c>
    </row>
    <row r="230" spans="1:24" x14ac:dyDescent="0.2">
      <c r="A230" s="17">
        <v>87900</v>
      </c>
      <c r="B230" s="15" t="s">
        <v>201</v>
      </c>
      <c r="C230" s="21">
        <f t="shared" si="15"/>
        <v>87900</v>
      </c>
      <c r="D230" s="21" t="str">
        <f t="shared" si="16"/>
        <v>Payroll Fees</v>
      </c>
      <c r="E230" s="21" t="str">
        <f t="shared" si="17"/>
        <v/>
      </c>
      <c r="F230" s="21"/>
      <c r="G230" s="24">
        <f t="shared" si="18"/>
        <v>89600</v>
      </c>
      <c r="H230" s="24">
        <v>89600</v>
      </c>
      <c r="I230" s="24" t="s">
        <v>157</v>
      </c>
      <c r="J230" s="24" t="s">
        <v>554</v>
      </c>
      <c r="K230" s="24" t="s">
        <v>549</v>
      </c>
      <c r="L230" s="24" t="s">
        <v>552</v>
      </c>
      <c r="M230" s="24">
        <v>66000</v>
      </c>
      <c r="N230" s="24" t="b">
        <v>1</v>
      </c>
      <c r="O230" s="24" t="b">
        <v>0</v>
      </c>
      <c r="P230" s="24" t="s">
        <v>378</v>
      </c>
      <c r="V230" s="92">
        <v>80000</v>
      </c>
      <c r="W230" s="92">
        <v>90999</v>
      </c>
      <c r="X230" s="24" t="str">
        <f t="shared" si="19"/>
        <v/>
      </c>
    </row>
    <row r="231" spans="1:24" x14ac:dyDescent="0.2">
      <c r="A231" s="17">
        <v>88000</v>
      </c>
      <c r="B231" s="26" t="s">
        <v>282</v>
      </c>
      <c r="C231" s="21">
        <f t="shared" si="15"/>
        <v>88000</v>
      </c>
      <c r="D231" s="21" t="str">
        <f t="shared" si="16"/>
        <v>401(k) Admin Fees</v>
      </c>
      <c r="E231" s="21" t="str">
        <f t="shared" si="17"/>
        <v/>
      </c>
      <c r="F231" s="21"/>
      <c r="G231" s="24">
        <f t="shared" si="18"/>
        <v>89700</v>
      </c>
      <c r="H231" s="24">
        <v>89700</v>
      </c>
      <c r="I231" s="24" t="s">
        <v>158</v>
      </c>
      <c r="J231" s="24" t="s">
        <v>554</v>
      </c>
      <c r="K231" s="24" t="s">
        <v>549</v>
      </c>
      <c r="L231" s="24" t="s">
        <v>552</v>
      </c>
      <c r="M231" s="24">
        <v>66000</v>
      </c>
      <c r="N231" s="24" t="b">
        <v>1</v>
      </c>
      <c r="O231" s="24" t="b">
        <v>0</v>
      </c>
      <c r="P231" s="24" t="s">
        <v>378</v>
      </c>
      <c r="V231" s="92">
        <v>80000</v>
      </c>
      <c r="W231" s="92">
        <v>90999</v>
      </c>
      <c r="X231" s="24" t="str">
        <f t="shared" si="19"/>
        <v/>
      </c>
    </row>
    <row r="232" spans="1:24" x14ac:dyDescent="0.2">
      <c r="A232" s="17">
        <v>88500</v>
      </c>
      <c r="B232" s="15" t="s">
        <v>151</v>
      </c>
      <c r="C232" s="21">
        <f t="shared" si="15"/>
        <v>88500</v>
      </c>
      <c r="D232" s="21" t="str">
        <f t="shared" si="16"/>
        <v>Other Taxes</v>
      </c>
      <c r="E232" s="21" t="str">
        <f t="shared" si="17"/>
        <v/>
      </c>
      <c r="F232" s="21"/>
      <c r="G232" s="24">
        <f t="shared" si="18"/>
        <v>89900</v>
      </c>
      <c r="H232" s="24">
        <v>89900</v>
      </c>
      <c r="I232" s="24" t="s">
        <v>159</v>
      </c>
      <c r="J232" s="24" t="s">
        <v>554</v>
      </c>
      <c r="K232" s="24" t="s">
        <v>549</v>
      </c>
      <c r="L232" s="24" t="s">
        <v>552</v>
      </c>
      <c r="M232" s="24">
        <v>66000</v>
      </c>
      <c r="N232" s="24" t="b">
        <v>1</v>
      </c>
      <c r="O232" s="24" t="b">
        <v>0</v>
      </c>
      <c r="P232" s="24" t="s">
        <v>378</v>
      </c>
      <c r="V232" s="92">
        <v>80000</v>
      </c>
      <c r="W232" s="92">
        <v>90999</v>
      </c>
      <c r="X232" s="24" t="str">
        <f t="shared" si="19"/>
        <v/>
      </c>
    </row>
    <row r="233" spans="1:24" x14ac:dyDescent="0.2">
      <c r="A233" s="17">
        <v>88800</v>
      </c>
      <c r="B233" s="15" t="s">
        <v>152</v>
      </c>
      <c r="C233" s="21">
        <f t="shared" si="15"/>
        <v>88800</v>
      </c>
      <c r="D233" s="21" t="str">
        <f t="shared" si="16"/>
        <v>Gifts</v>
      </c>
      <c r="E233" s="21" t="str">
        <f t="shared" si="17"/>
        <v/>
      </c>
      <c r="F233" s="21"/>
      <c r="G233" s="24">
        <f t="shared" si="18"/>
        <v>90000</v>
      </c>
      <c r="H233" s="24">
        <v>90000</v>
      </c>
      <c r="I233" s="24" t="s">
        <v>287</v>
      </c>
      <c r="J233" s="24" t="s">
        <v>554</v>
      </c>
      <c r="K233" s="24" t="s">
        <v>549</v>
      </c>
      <c r="L233" s="24" t="s">
        <v>552</v>
      </c>
      <c r="M233" s="24">
        <v>66000</v>
      </c>
      <c r="N233" s="24" t="b">
        <v>1</v>
      </c>
      <c r="O233" s="24" t="b">
        <v>0</v>
      </c>
      <c r="P233" s="24" t="s">
        <v>378</v>
      </c>
      <c r="V233" s="92">
        <v>80000</v>
      </c>
      <c r="W233" s="92">
        <v>90999</v>
      </c>
      <c r="X233" s="24" t="str">
        <f t="shared" si="19"/>
        <v/>
      </c>
    </row>
    <row r="234" spans="1:24" x14ac:dyDescent="0.2">
      <c r="A234" s="17">
        <v>89000</v>
      </c>
      <c r="B234" s="15" t="s">
        <v>153</v>
      </c>
      <c r="C234" s="21">
        <f t="shared" si="15"/>
        <v>89000</v>
      </c>
      <c r="D234" s="21" t="str">
        <f t="shared" si="16"/>
        <v>Charitable Contributions</v>
      </c>
      <c r="E234" s="21" t="str">
        <f t="shared" si="17"/>
        <v/>
      </c>
      <c r="F234" s="21"/>
      <c r="G234" s="24">
        <f t="shared" si="18"/>
        <v>90100</v>
      </c>
      <c r="H234" s="24">
        <v>90100</v>
      </c>
      <c r="I234" s="24" t="s">
        <v>288</v>
      </c>
      <c r="J234" s="24" t="s">
        <v>554</v>
      </c>
      <c r="K234" s="24" t="s">
        <v>549</v>
      </c>
      <c r="L234" s="24" t="s">
        <v>552</v>
      </c>
      <c r="M234" s="24">
        <v>66000</v>
      </c>
      <c r="N234" s="24" t="b">
        <v>1</v>
      </c>
      <c r="O234" s="24" t="b">
        <v>0</v>
      </c>
      <c r="P234" s="24" t="s">
        <v>378</v>
      </c>
      <c r="V234" s="92">
        <v>80000</v>
      </c>
      <c r="W234" s="92">
        <v>90999</v>
      </c>
      <c r="X234" s="24" t="str">
        <f t="shared" si="19"/>
        <v/>
      </c>
    </row>
    <row r="235" spans="1:24" x14ac:dyDescent="0.2">
      <c r="A235" s="17">
        <v>89300</v>
      </c>
      <c r="B235" s="15" t="s">
        <v>155</v>
      </c>
      <c r="C235" s="21">
        <f t="shared" si="15"/>
        <v>89300</v>
      </c>
      <c r="D235" s="21" t="str">
        <f t="shared" si="16"/>
        <v>Insurance - Life (Key Man)</v>
      </c>
      <c r="E235" s="21" t="str">
        <f t="shared" si="17"/>
        <v/>
      </c>
      <c r="F235" s="21"/>
      <c r="G235" s="24">
        <f t="shared" si="18"/>
        <v>90200</v>
      </c>
      <c r="H235" s="24">
        <v>90200</v>
      </c>
      <c r="I235" s="24" t="s">
        <v>289</v>
      </c>
      <c r="J235" s="24" t="s">
        <v>554</v>
      </c>
      <c r="K235" s="24" t="s">
        <v>549</v>
      </c>
      <c r="L235" s="24" t="s">
        <v>552</v>
      </c>
      <c r="M235" s="24">
        <v>66000</v>
      </c>
      <c r="N235" s="24" t="b">
        <v>1</v>
      </c>
      <c r="O235" s="24" t="b">
        <v>0</v>
      </c>
      <c r="P235" s="24" t="s">
        <v>378</v>
      </c>
      <c r="V235" s="92">
        <v>80000</v>
      </c>
      <c r="W235" s="92">
        <v>90999</v>
      </c>
      <c r="X235" s="24" t="str">
        <f t="shared" si="19"/>
        <v/>
      </c>
    </row>
    <row r="236" spans="1:24" x14ac:dyDescent="0.2">
      <c r="A236" s="17">
        <v>89500</v>
      </c>
      <c r="B236" s="15" t="s">
        <v>156</v>
      </c>
      <c r="C236" s="21">
        <f t="shared" si="15"/>
        <v>89500</v>
      </c>
      <c r="D236" s="21" t="str">
        <f t="shared" si="16"/>
        <v>Political Contributions</v>
      </c>
      <c r="E236" s="21" t="str">
        <f t="shared" si="17"/>
        <v/>
      </c>
      <c r="F236" s="21"/>
      <c r="G236" s="24">
        <f t="shared" si="18"/>
        <v>90300</v>
      </c>
      <c r="H236" s="24">
        <v>90300</v>
      </c>
      <c r="I236" s="24" t="s">
        <v>290</v>
      </c>
      <c r="J236" s="24" t="s">
        <v>554</v>
      </c>
      <c r="K236" s="24" t="s">
        <v>549</v>
      </c>
      <c r="L236" s="24" t="s">
        <v>552</v>
      </c>
      <c r="M236" s="24">
        <v>66000</v>
      </c>
      <c r="N236" s="24" t="b">
        <v>1</v>
      </c>
      <c r="O236" s="24" t="b">
        <v>0</v>
      </c>
      <c r="P236" s="24" t="s">
        <v>378</v>
      </c>
      <c r="V236" s="92">
        <v>80000</v>
      </c>
      <c r="W236" s="92">
        <v>90999</v>
      </c>
      <c r="X236" s="24" t="str">
        <f t="shared" si="19"/>
        <v/>
      </c>
    </row>
    <row r="237" spans="1:24" x14ac:dyDescent="0.2">
      <c r="A237" s="17">
        <v>89600</v>
      </c>
      <c r="B237" s="15" t="s">
        <v>157</v>
      </c>
      <c r="C237" s="21">
        <f t="shared" si="15"/>
        <v>89600</v>
      </c>
      <c r="D237" s="21" t="str">
        <f t="shared" si="16"/>
        <v>Penalties &amp; Fines</v>
      </c>
      <c r="E237" s="21" t="str">
        <f t="shared" si="17"/>
        <v/>
      </c>
      <c r="F237" s="21"/>
      <c r="G237" s="24">
        <f t="shared" si="18"/>
        <v>90400</v>
      </c>
      <c r="H237" s="24">
        <v>90400</v>
      </c>
      <c r="I237" s="24" t="s">
        <v>313</v>
      </c>
      <c r="J237" s="24" t="s">
        <v>554</v>
      </c>
      <c r="K237" s="24" t="s">
        <v>549</v>
      </c>
      <c r="L237" s="24" t="s">
        <v>552</v>
      </c>
      <c r="M237" s="24">
        <v>66000</v>
      </c>
      <c r="N237" s="24" t="b">
        <v>1</v>
      </c>
      <c r="O237" s="24" t="b">
        <v>0</v>
      </c>
      <c r="P237" s="24" t="s">
        <v>378</v>
      </c>
      <c r="V237" s="92">
        <v>80000</v>
      </c>
      <c r="W237" s="92">
        <v>90999</v>
      </c>
      <c r="X237" s="24" t="str">
        <f t="shared" si="19"/>
        <v/>
      </c>
    </row>
    <row r="238" spans="1:24" x14ac:dyDescent="0.2">
      <c r="A238" s="17">
        <v>89700</v>
      </c>
      <c r="B238" s="15" t="s">
        <v>158</v>
      </c>
      <c r="C238" s="21">
        <f t="shared" si="15"/>
        <v>89700</v>
      </c>
      <c r="D238" s="21" t="str">
        <f t="shared" si="16"/>
        <v>Education &amp; Training</v>
      </c>
      <c r="E238" s="21" t="str">
        <f t="shared" si="17"/>
        <v/>
      </c>
      <c r="F238" s="21"/>
      <c r="G238" s="24">
        <f t="shared" si="18"/>
        <v>90500</v>
      </c>
      <c r="H238" s="24">
        <v>90500</v>
      </c>
      <c r="I238" s="24" t="s">
        <v>314</v>
      </c>
      <c r="J238" s="24" t="s">
        <v>554</v>
      </c>
      <c r="K238" s="24" t="s">
        <v>549</v>
      </c>
      <c r="L238" s="24" t="s">
        <v>552</v>
      </c>
      <c r="M238" s="24">
        <v>66000</v>
      </c>
      <c r="N238" s="24" t="b">
        <v>1</v>
      </c>
      <c r="O238" s="24" t="b">
        <v>0</v>
      </c>
      <c r="P238" s="24" t="s">
        <v>378</v>
      </c>
      <c r="V238" s="92">
        <v>80000</v>
      </c>
      <c r="W238" s="92">
        <v>90999</v>
      </c>
      <c r="X238" s="24" t="str">
        <f t="shared" si="19"/>
        <v/>
      </c>
    </row>
    <row r="239" spans="1:24" x14ac:dyDescent="0.2">
      <c r="A239" s="17">
        <v>89900</v>
      </c>
      <c r="B239" s="15" t="s">
        <v>159</v>
      </c>
      <c r="C239" s="21">
        <f t="shared" si="15"/>
        <v>89900</v>
      </c>
      <c r="D239" s="21" t="str">
        <f t="shared" si="16"/>
        <v>Seminars</v>
      </c>
      <c r="E239" s="21" t="str">
        <f t="shared" si="17"/>
        <v/>
      </c>
      <c r="F239" s="21"/>
      <c r="G239" s="24">
        <f t="shared" si="18"/>
        <v>90600</v>
      </c>
      <c r="H239" s="24">
        <v>90600</v>
      </c>
      <c r="I239" s="24" t="s">
        <v>315</v>
      </c>
      <c r="J239" s="24" t="s">
        <v>554</v>
      </c>
      <c r="K239" s="24" t="s">
        <v>549</v>
      </c>
      <c r="L239" s="24" t="s">
        <v>552</v>
      </c>
      <c r="M239" s="24">
        <v>66000</v>
      </c>
      <c r="N239" s="24" t="b">
        <v>1</v>
      </c>
      <c r="O239" s="24" t="b">
        <v>0</v>
      </c>
      <c r="P239" s="24" t="s">
        <v>378</v>
      </c>
      <c r="V239" s="92">
        <v>80000</v>
      </c>
      <c r="W239" s="92">
        <v>90999</v>
      </c>
      <c r="X239" s="24" t="str">
        <f t="shared" si="19"/>
        <v/>
      </c>
    </row>
    <row r="240" spans="1:24" x14ac:dyDescent="0.2">
      <c r="A240" s="17">
        <v>90000</v>
      </c>
      <c r="B240" s="15" t="s">
        <v>287</v>
      </c>
      <c r="C240" s="21">
        <f t="shared" si="15"/>
        <v>90000</v>
      </c>
      <c r="D240" s="21" t="str">
        <f t="shared" si="16"/>
        <v>G &amp; A Travel - Airline, Rail</v>
      </c>
      <c r="E240" s="21" t="str">
        <f t="shared" si="17"/>
        <v/>
      </c>
      <c r="F240" s="21"/>
      <c r="G240" s="24">
        <f t="shared" si="18"/>
        <v>91000</v>
      </c>
      <c r="H240" s="24">
        <v>91000</v>
      </c>
      <c r="I240" s="24" t="s">
        <v>160</v>
      </c>
      <c r="J240" s="24" t="s">
        <v>554</v>
      </c>
      <c r="K240" s="24" t="s">
        <v>549</v>
      </c>
      <c r="L240" s="24" t="s">
        <v>552</v>
      </c>
      <c r="M240" s="24">
        <v>66000</v>
      </c>
      <c r="N240" s="24" t="b">
        <v>1</v>
      </c>
      <c r="O240" s="24" t="b">
        <v>0</v>
      </c>
      <c r="P240" s="24" t="s">
        <v>379</v>
      </c>
      <c r="V240" s="92">
        <v>91000</v>
      </c>
      <c r="W240" s="92">
        <v>92000</v>
      </c>
      <c r="X240" s="24" t="str">
        <f t="shared" si="19"/>
        <v/>
      </c>
    </row>
    <row r="241" spans="1:24" x14ac:dyDescent="0.2">
      <c r="A241" s="17">
        <v>90100</v>
      </c>
      <c r="B241" s="15" t="s">
        <v>288</v>
      </c>
      <c r="C241" s="21">
        <f t="shared" si="15"/>
        <v>90100</v>
      </c>
      <c r="D241" s="21" t="str">
        <f t="shared" si="16"/>
        <v>G &amp; A Travel - Rental Car</v>
      </c>
      <c r="E241" s="21" t="str">
        <f t="shared" si="17"/>
        <v/>
      </c>
      <c r="F241" s="21"/>
      <c r="G241" s="24">
        <f t="shared" si="18"/>
        <v>91100</v>
      </c>
      <c r="H241" s="24">
        <v>91100</v>
      </c>
      <c r="I241" s="24" t="s">
        <v>161</v>
      </c>
      <c r="J241" s="24" t="s">
        <v>554</v>
      </c>
      <c r="K241" s="24" t="s">
        <v>549</v>
      </c>
      <c r="L241" s="24" t="s">
        <v>552</v>
      </c>
      <c r="M241" s="24">
        <v>66000</v>
      </c>
      <c r="N241" s="24" t="b">
        <v>1</v>
      </c>
      <c r="O241" s="24" t="b">
        <v>0</v>
      </c>
      <c r="P241" s="24" t="s">
        <v>379</v>
      </c>
      <c r="V241" s="92">
        <v>91000</v>
      </c>
      <c r="W241" s="92">
        <v>92000</v>
      </c>
      <c r="X241" s="24" t="str">
        <f t="shared" si="19"/>
        <v/>
      </c>
    </row>
    <row r="242" spans="1:24" x14ac:dyDescent="0.2">
      <c r="A242" s="17">
        <v>90200</v>
      </c>
      <c r="B242" s="15" t="s">
        <v>289</v>
      </c>
      <c r="C242" s="21">
        <f t="shared" si="15"/>
        <v>90200</v>
      </c>
      <c r="D242" s="21" t="str">
        <f t="shared" si="16"/>
        <v>G &amp; A Travel - Parking &amp; Tolls</v>
      </c>
      <c r="E242" s="21" t="str">
        <f t="shared" si="17"/>
        <v/>
      </c>
      <c r="F242" s="21"/>
      <c r="G242" s="24">
        <f t="shared" si="18"/>
        <v>91200</v>
      </c>
      <c r="H242" s="24">
        <v>91200</v>
      </c>
      <c r="I242" s="24" t="s">
        <v>162</v>
      </c>
      <c r="J242" s="24" t="s">
        <v>554</v>
      </c>
      <c r="K242" s="24" t="s">
        <v>549</v>
      </c>
      <c r="L242" s="24" t="s">
        <v>552</v>
      </c>
      <c r="M242" s="24">
        <v>66000</v>
      </c>
      <c r="N242" s="24" t="b">
        <v>1</v>
      </c>
      <c r="O242" s="24" t="b">
        <v>0</v>
      </c>
      <c r="P242" s="24" t="s">
        <v>379</v>
      </c>
      <c r="V242" s="92">
        <v>91000</v>
      </c>
      <c r="W242" s="92">
        <v>92000</v>
      </c>
      <c r="X242" s="24" t="str">
        <f t="shared" si="19"/>
        <v/>
      </c>
    </row>
    <row r="243" spans="1:24" x14ac:dyDescent="0.2">
      <c r="A243" s="17">
        <v>90300</v>
      </c>
      <c r="B243" s="15" t="s">
        <v>290</v>
      </c>
      <c r="C243" s="21">
        <f t="shared" si="15"/>
        <v>90300</v>
      </c>
      <c r="D243" s="21" t="str">
        <f t="shared" si="16"/>
        <v>G &amp; A Travel - Ground Transportation</v>
      </c>
      <c r="E243" s="21" t="str">
        <f t="shared" si="17"/>
        <v/>
      </c>
      <c r="F243" s="21"/>
      <c r="G243" s="24">
        <f t="shared" si="18"/>
        <v>91280</v>
      </c>
      <c r="H243" s="24">
        <v>91280</v>
      </c>
      <c r="I243" s="24" t="s">
        <v>536</v>
      </c>
      <c r="J243" s="24" t="s">
        <v>554</v>
      </c>
      <c r="K243" s="24" t="s">
        <v>549</v>
      </c>
      <c r="L243" s="24" t="s">
        <v>552</v>
      </c>
      <c r="M243" s="24">
        <v>66000</v>
      </c>
      <c r="N243" s="24" t="b">
        <v>1</v>
      </c>
      <c r="O243" s="24" t="b">
        <v>0</v>
      </c>
      <c r="P243" s="24" t="s">
        <v>379</v>
      </c>
      <c r="V243" s="92">
        <v>91000</v>
      </c>
      <c r="W243" s="92">
        <v>92000</v>
      </c>
      <c r="X243" s="24" t="str">
        <f t="shared" si="19"/>
        <v/>
      </c>
    </row>
    <row r="244" spans="1:24" x14ac:dyDescent="0.2">
      <c r="A244" s="17">
        <v>90400</v>
      </c>
      <c r="B244" s="15" t="s">
        <v>313</v>
      </c>
      <c r="C244" s="21">
        <f t="shared" si="15"/>
        <v>90400</v>
      </c>
      <c r="D244" s="21" t="str">
        <f t="shared" si="16"/>
        <v>G &amp; A Travel - Business Auto Expense</v>
      </c>
      <c r="E244" s="21" t="str">
        <f t="shared" si="17"/>
        <v/>
      </c>
      <c r="F244" s="21"/>
      <c r="G244" s="24">
        <f t="shared" si="18"/>
        <v>91300</v>
      </c>
      <c r="H244" s="24">
        <v>91300</v>
      </c>
      <c r="I244" s="24" t="s">
        <v>163</v>
      </c>
      <c r="J244" s="24" t="s">
        <v>554</v>
      </c>
      <c r="K244" s="24" t="s">
        <v>549</v>
      </c>
      <c r="L244" s="24" t="s">
        <v>552</v>
      </c>
      <c r="M244" s="24">
        <v>66000</v>
      </c>
      <c r="N244" s="24" t="b">
        <v>1</v>
      </c>
      <c r="O244" s="24" t="b">
        <v>0</v>
      </c>
      <c r="P244" s="24" t="s">
        <v>379</v>
      </c>
      <c r="V244" s="92">
        <v>91000</v>
      </c>
      <c r="W244" s="92">
        <v>92000</v>
      </c>
      <c r="X244" s="24" t="str">
        <f t="shared" si="19"/>
        <v/>
      </c>
    </row>
    <row r="245" spans="1:24" x14ac:dyDescent="0.2">
      <c r="A245" s="17">
        <v>90500</v>
      </c>
      <c r="B245" s="15" t="s">
        <v>314</v>
      </c>
      <c r="C245" s="21">
        <f t="shared" si="15"/>
        <v>90500</v>
      </c>
      <c r="D245" s="21" t="str">
        <f t="shared" si="16"/>
        <v>G &amp; A Travel - Per Diem Expense</v>
      </c>
      <c r="E245" s="21" t="str">
        <f t="shared" si="17"/>
        <v/>
      </c>
      <c r="F245" s="21"/>
      <c r="G245" s="24">
        <f t="shared" si="18"/>
        <v>91400</v>
      </c>
      <c r="H245" s="24">
        <v>91400</v>
      </c>
      <c r="I245" s="24" t="s">
        <v>164</v>
      </c>
      <c r="J245" s="24" t="s">
        <v>554</v>
      </c>
      <c r="K245" s="24" t="s">
        <v>549</v>
      </c>
      <c r="L245" s="24" t="s">
        <v>552</v>
      </c>
      <c r="M245" s="24">
        <v>66000</v>
      </c>
      <c r="N245" s="24" t="b">
        <v>1</v>
      </c>
      <c r="O245" s="24" t="b">
        <v>0</v>
      </c>
      <c r="P245" s="24" t="s">
        <v>379</v>
      </c>
      <c r="V245" s="92">
        <v>91000</v>
      </c>
      <c r="W245" s="92">
        <v>92000</v>
      </c>
      <c r="X245" s="24" t="str">
        <f t="shared" si="19"/>
        <v/>
      </c>
    </row>
    <row r="246" spans="1:24" x14ac:dyDescent="0.2">
      <c r="A246" s="17">
        <v>90600</v>
      </c>
      <c r="B246" s="15" t="s">
        <v>315</v>
      </c>
      <c r="C246" s="21">
        <f t="shared" si="15"/>
        <v>90600</v>
      </c>
      <c r="D246" s="21" t="str">
        <f t="shared" si="16"/>
        <v>G &amp; A Travel - Lodging</v>
      </c>
      <c r="E246" s="21" t="str">
        <f t="shared" si="17"/>
        <v/>
      </c>
      <c r="F246" s="21"/>
      <c r="G246" s="24">
        <f t="shared" si="18"/>
        <v>91500</v>
      </c>
      <c r="H246" s="24">
        <v>91500</v>
      </c>
      <c r="I246" s="24" t="s">
        <v>165</v>
      </c>
      <c r="J246" s="24" t="s">
        <v>554</v>
      </c>
      <c r="K246" s="24" t="s">
        <v>549</v>
      </c>
      <c r="L246" s="24" t="s">
        <v>552</v>
      </c>
      <c r="M246" s="24">
        <v>66000</v>
      </c>
      <c r="N246" s="24" t="b">
        <v>1</v>
      </c>
      <c r="O246" s="24" t="b">
        <v>0</v>
      </c>
      <c r="P246" s="24" t="s">
        <v>379</v>
      </c>
      <c r="V246" s="92">
        <v>91000</v>
      </c>
      <c r="W246" s="92">
        <v>92000</v>
      </c>
      <c r="X246" s="24" t="str">
        <f t="shared" si="19"/>
        <v/>
      </c>
    </row>
    <row r="247" spans="1:24" x14ac:dyDescent="0.2">
      <c r="A247" s="17">
        <v>91000</v>
      </c>
      <c r="B247" s="15" t="s">
        <v>160</v>
      </c>
      <c r="C247" s="21">
        <f t="shared" si="15"/>
        <v>91000</v>
      </c>
      <c r="D247" s="21" t="str">
        <f t="shared" si="16"/>
        <v>Depr. Expense Autos &amp; Trucks</v>
      </c>
      <c r="E247" s="21" t="str">
        <f t="shared" si="17"/>
        <v/>
      </c>
      <c r="F247" s="21"/>
      <c r="G247" s="24">
        <f t="shared" si="18"/>
        <v>91600</v>
      </c>
      <c r="H247" s="24">
        <v>91600</v>
      </c>
      <c r="I247" s="24" t="s">
        <v>206</v>
      </c>
      <c r="J247" s="24" t="s">
        <v>554</v>
      </c>
      <c r="K247" s="24" t="s">
        <v>549</v>
      </c>
      <c r="L247" s="24" t="s">
        <v>552</v>
      </c>
      <c r="M247" s="24">
        <v>66000</v>
      </c>
      <c r="N247" s="24" t="b">
        <v>1</v>
      </c>
      <c r="O247" s="24" t="b">
        <v>0</v>
      </c>
      <c r="P247" s="24" t="s">
        <v>379</v>
      </c>
      <c r="V247" s="92">
        <v>91000</v>
      </c>
      <c r="W247" s="92">
        <v>92000</v>
      </c>
      <c r="X247" s="24" t="str">
        <f t="shared" si="19"/>
        <v/>
      </c>
    </row>
    <row r="248" spans="1:24" x14ac:dyDescent="0.2">
      <c r="A248" s="17">
        <v>91100</v>
      </c>
      <c r="B248" s="15" t="s">
        <v>161</v>
      </c>
      <c r="C248" s="21">
        <f t="shared" si="15"/>
        <v>91100</v>
      </c>
      <c r="D248" s="21" t="str">
        <f t="shared" si="16"/>
        <v>Depr. Expense Furniture &amp; Fix</v>
      </c>
      <c r="E248" s="21" t="str">
        <f t="shared" si="17"/>
        <v/>
      </c>
      <c r="F248" s="21"/>
      <c r="G248" s="24">
        <f t="shared" si="18"/>
        <v>91700</v>
      </c>
      <c r="H248" s="24">
        <v>91700</v>
      </c>
      <c r="I248" s="24" t="s">
        <v>166</v>
      </c>
      <c r="J248" s="24" t="s">
        <v>554</v>
      </c>
      <c r="K248" s="24" t="s">
        <v>549</v>
      </c>
      <c r="L248" s="24" t="s">
        <v>552</v>
      </c>
      <c r="M248" s="24">
        <v>66000</v>
      </c>
      <c r="N248" s="24" t="b">
        <v>1</v>
      </c>
      <c r="O248" s="24" t="b">
        <v>0</v>
      </c>
      <c r="P248" s="24" t="s">
        <v>379</v>
      </c>
      <c r="V248" s="92">
        <v>91000</v>
      </c>
      <c r="W248" s="92">
        <v>92000</v>
      </c>
      <c r="X248" s="24" t="str">
        <f t="shared" si="19"/>
        <v/>
      </c>
    </row>
    <row r="249" spans="1:24" x14ac:dyDescent="0.2">
      <c r="A249" s="17">
        <v>91200</v>
      </c>
      <c r="B249" s="15" t="s">
        <v>162</v>
      </c>
      <c r="C249" s="21">
        <f t="shared" si="15"/>
        <v>91200</v>
      </c>
      <c r="D249" s="21" t="str">
        <f t="shared" si="16"/>
        <v>Depr. Expense Equipment</v>
      </c>
      <c r="E249" s="21" t="str">
        <f t="shared" si="17"/>
        <v/>
      </c>
      <c r="F249" s="21"/>
      <c r="G249" s="24">
        <f t="shared" si="18"/>
        <v>91800</v>
      </c>
      <c r="H249" s="24">
        <v>91800</v>
      </c>
      <c r="I249" s="24" t="s">
        <v>167</v>
      </c>
      <c r="J249" s="24" t="s">
        <v>554</v>
      </c>
      <c r="K249" s="24" t="s">
        <v>549</v>
      </c>
      <c r="L249" s="24" t="s">
        <v>552</v>
      </c>
      <c r="M249" s="24">
        <v>66000</v>
      </c>
      <c r="N249" s="24" t="b">
        <v>1</v>
      </c>
      <c r="O249" s="24" t="b">
        <v>0</v>
      </c>
      <c r="P249" s="24" t="s">
        <v>379</v>
      </c>
      <c r="V249" s="92">
        <v>91000</v>
      </c>
      <c r="W249" s="92">
        <v>92000</v>
      </c>
      <c r="X249" s="24" t="str">
        <f t="shared" si="19"/>
        <v/>
      </c>
    </row>
    <row r="250" spans="1:24" x14ac:dyDescent="0.2">
      <c r="A250" s="17">
        <v>91280</v>
      </c>
      <c r="B250" s="26" t="s">
        <v>536</v>
      </c>
      <c r="C250" s="21">
        <f t="shared" si="15"/>
        <v>91280</v>
      </c>
      <c r="D250" s="21" t="str">
        <f t="shared" si="16"/>
        <v>Depr. Expense Tooling</v>
      </c>
      <c r="E250" s="21" t="str">
        <f t="shared" si="17"/>
        <v/>
      </c>
      <c r="F250" s="21"/>
      <c r="G250" s="24">
        <f t="shared" si="18"/>
        <v>91900</v>
      </c>
      <c r="H250" s="24">
        <v>91900</v>
      </c>
      <c r="I250" s="24" t="s">
        <v>168</v>
      </c>
      <c r="J250" s="24" t="s">
        <v>554</v>
      </c>
      <c r="K250" s="24" t="s">
        <v>549</v>
      </c>
      <c r="L250" s="24" t="s">
        <v>552</v>
      </c>
      <c r="M250" s="24">
        <v>66000</v>
      </c>
      <c r="N250" s="24" t="b">
        <v>1</v>
      </c>
      <c r="O250" s="24" t="b">
        <v>0</v>
      </c>
      <c r="P250" s="24" t="s">
        <v>379</v>
      </c>
      <c r="V250" s="92">
        <v>91000</v>
      </c>
      <c r="W250" s="92">
        <v>92000</v>
      </c>
      <c r="X250" s="24" t="str">
        <f t="shared" si="19"/>
        <v/>
      </c>
    </row>
    <row r="251" spans="1:24" x14ac:dyDescent="0.2">
      <c r="A251" s="17">
        <v>91300</v>
      </c>
      <c r="B251" s="15" t="s">
        <v>163</v>
      </c>
      <c r="C251" s="21">
        <f t="shared" si="15"/>
        <v>91300</v>
      </c>
      <c r="D251" s="21" t="str">
        <f t="shared" si="16"/>
        <v>Depr. Expense Computers</v>
      </c>
      <c r="E251" s="21" t="str">
        <f t="shared" si="17"/>
        <v/>
      </c>
      <c r="F251" s="21"/>
      <c r="G251" s="24">
        <f t="shared" si="18"/>
        <v>92000</v>
      </c>
      <c r="H251" s="24">
        <v>92000</v>
      </c>
      <c r="I251" s="24" t="s">
        <v>169</v>
      </c>
      <c r="J251" s="24" t="s">
        <v>554</v>
      </c>
      <c r="K251" s="24" t="s">
        <v>549</v>
      </c>
      <c r="L251" s="24" t="s">
        <v>552</v>
      </c>
      <c r="M251" s="24">
        <v>66000</v>
      </c>
      <c r="N251" s="24" t="b">
        <v>1</v>
      </c>
      <c r="O251" s="24" t="b">
        <v>0</v>
      </c>
      <c r="P251" s="24" t="s">
        <v>379</v>
      </c>
      <c r="V251" s="92">
        <v>91000</v>
      </c>
      <c r="W251" s="92">
        <v>92000</v>
      </c>
      <c r="X251" s="24" t="str">
        <f t="shared" si="19"/>
        <v/>
      </c>
    </row>
    <row r="252" spans="1:24" x14ac:dyDescent="0.2">
      <c r="A252" s="17">
        <v>91400</v>
      </c>
      <c r="B252" s="15" t="s">
        <v>164</v>
      </c>
      <c r="C252" s="21">
        <f t="shared" si="15"/>
        <v>91400</v>
      </c>
      <c r="D252" s="21" t="str">
        <f t="shared" si="16"/>
        <v>Depr. Expense Lease Improvement</v>
      </c>
      <c r="E252" s="21" t="str">
        <f t="shared" si="17"/>
        <v/>
      </c>
      <c r="F252" s="21"/>
      <c r="G252" s="24">
        <f t="shared" si="18"/>
        <v>92001</v>
      </c>
      <c r="H252" s="24">
        <v>92001</v>
      </c>
      <c r="I252" s="24" t="s">
        <v>450</v>
      </c>
      <c r="J252" s="24" t="s">
        <v>554</v>
      </c>
      <c r="K252" s="24" t="s">
        <v>549</v>
      </c>
      <c r="L252" s="24" t="s">
        <v>552</v>
      </c>
      <c r="M252" s="24">
        <v>66000</v>
      </c>
      <c r="N252" s="24" t="b">
        <v>1</v>
      </c>
      <c r="O252" s="24" t="b">
        <v>0</v>
      </c>
      <c r="P252" s="24" t="s">
        <v>381</v>
      </c>
      <c r="V252" s="92">
        <v>92001</v>
      </c>
      <c r="W252" s="92">
        <v>93999</v>
      </c>
      <c r="X252" s="24" t="str">
        <f t="shared" si="19"/>
        <v/>
      </c>
    </row>
    <row r="253" spans="1:24" x14ac:dyDescent="0.2">
      <c r="A253" s="17">
        <v>91500</v>
      </c>
      <c r="B253" s="15" t="s">
        <v>165</v>
      </c>
      <c r="C253" s="21">
        <f t="shared" si="15"/>
        <v>91500</v>
      </c>
      <c r="D253" s="21" t="str">
        <f t="shared" si="16"/>
        <v>Depr. Expense Improvement</v>
      </c>
      <c r="E253" s="21" t="str">
        <f t="shared" si="17"/>
        <v/>
      </c>
      <c r="F253" s="21"/>
      <c r="G253" s="24">
        <f t="shared" si="18"/>
        <v>94000</v>
      </c>
      <c r="H253" s="24">
        <v>94000</v>
      </c>
      <c r="I253" s="24" t="s">
        <v>291</v>
      </c>
      <c r="J253" s="24" t="s">
        <v>554</v>
      </c>
      <c r="K253" s="24" t="s">
        <v>549</v>
      </c>
      <c r="L253" s="24" t="s">
        <v>552</v>
      </c>
      <c r="M253" s="24">
        <v>66000</v>
      </c>
      <c r="N253" s="24" t="b">
        <v>1</v>
      </c>
      <c r="O253" s="24" t="b">
        <v>0</v>
      </c>
      <c r="P253" s="24" t="s">
        <v>382</v>
      </c>
      <c r="V253" s="92">
        <v>94000</v>
      </c>
      <c r="W253" s="92">
        <v>96800</v>
      </c>
      <c r="X253" s="24" t="str">
        <f t="shared" si="19"/>
        <v/>
      </c>
    </row>
    <row r="254" spans="1:24" x14ac:dyDescent="0.2">
      <c r="A254" s="17">
        <v>91600</v>
      </c>
      <c r="B254" s="15" t="s">
        <v>206</v>
      </c>
      <c r="C254" s="21">
        <f t="shared" si="15"/>
        <v>91600</v>
      </c>
      <c r="D254" s="21" t="str">
        <f t="shared" si="16"/>
        <v>Amort. Expense Land Improve</v>
      </c>
      <c r="E254" s="21" t="str">
        <f t="shared" si="17"/>
        <v/>
      </c>
      <c r="F254" s="21"/>
      <c r="G254" s="24">
        <f t="shared" si="18"/>
        <v>94100</v>
      </c>
      <c r="H254" s="24">
        <v>94100</v>
      </c>
      <c r="I254" s="24" t="s">
        <v>170</v>
      </c>
      <c r="J254" s="24" t="s">
        <v>554</v>
      </c>
      <c r="K254" s="24" t="s">
        <v>549</v>
      </c>
      <c r="L254" s="24" t="s">
        <v>552</v>
      </c>
      <c r="M254" s="24">
        <v>66000</v>
      </c>
      <c r="N254" s="24" t="b">
        <v>1</v>
      </c>
      <c r="O254" s="24" t="b">
        <v>0</v>
      </c>
      <c r="P254" s="24" t="s">
        <v>382</v>
      </c>
      <c r="V254" s="92">
        <v>94000</v>
      </c>
      <c r="W254" s="92">
        <v>96800</v>
      </c>
      <c r="X254" s="24" t="str">
        <f t="shared" si="19"/>
        <v/>
      </c>
    </row>
    <row r="255" spans="1:24" x14ac:dyDescent="0.2">
      <c r="A255" s="17">
        <v>91700</v>
      </c>
      <c r="B255" s="15" t="s">
        <v>166</v>
      </c>
      <c r="C255" s="21">
        <f t="shared" si="15"/>
        <v>91700</v>
      </c>
      <c r="D255" s="21" t="str">
        <f t="shared" si="16"/>
        <v>Amort. Expense Software Costs</v>
      </c>
      <c r="E255" s="21" t="str">
        <f t="shared" si="17"/>
        <v/>
      </c>
      <c r="F255" s="21"/>
      <c r="G255" s="24">
        <f t="shared" si="18"/>
        <v>94200</v>
      </c>
      <c r="H255" s="24">
        <v>94200</v>
      </c>
      <c r="I255" s="24" t="s">
        <v>271</v>
      </c>
      <c r="J255" s="24" t="s">
        <v>554</v>
      </c>
      <c r="K255" s="24" t="s">
        <v>549</v>
      </c>
      <c r="L255" s="24" t="s">
        <v>552</v>
      </c>
      <c r="M255" s="24">
        <v>66000</v>
      </c>
      <c r="N255" s="24" t="b">
        <v>1</v>
      </c>
      <c r="O255" s="24" t="b">
        <v>0</v>
      </c>
      <c r="P255" s="24" t="s">
        <v>382</v>
      </c>
      <c r="V255" s="92">
        <v>94000</v>
      </c>
      <c r="W255" s="92">
        <v>96800</v>
      </c>
      <c r="X255" s="24" t="str">
        <f t="shared" si="19"/>
        <v/>
      </c>
    </row>
    <row r="256" spans="1:24" x14ac:dyDescent="0.2">
      <c r="A256" s="17">
        <v>91800</v>
      </c>
      <c r="B256" s="15" t="s">
        <v>167</v>
      </c>
      <c r="C256" s="21">
        <f t="shared" si="15"/>
        <v>91800</v>
      </c>
      <c r="D256" s="21" t="str">
        <f t="shared" si="16"/>
        <v>Amort. Expense Org. Costs</v>
      </c>
      <c r="E256" s="21" t="str">
        <f t="shared" si="17"/>
        <v/>
      </c>
      <c r="F256" s="21"/>
      <c r="G256" s="24">
        <f t="shared" si="18"/>
        <v>94300</v>
      </c>
      <c r="H256" s="24">
        <v>94300</v>
      </c>
      <c r="I256" s="24" t="s">
        <v>171</v>
      </c>
      <c r="J256" s="24" t="s">
        <v>554</v>
      </c>
      <c r="K256" s="24" t="s">
        <v>549</v>
      </c>
      <c r="L256" s="24" t="s">
        <v>552</v>
      </c>
      <c r="M256" s="24">
        <v>66000</v>
      </c>
      <c r="N256" s="24" t="b">
        <v>1</v>
      </c>
      <c r="O256" s="24" t="b">
        <v>0</v>
      </c>
      <c r="P256" s="24" t="s">
        <v>382</v>
      </c>
      <c r="V256" s="92">
        <v>94000</v>
      </c>
      <c r="W256" s="92">
        <v>96800</v>
      </c>
      <c r="X256" s="24" t="str">
        <f t="shared" si="19"/>
        <v/>
      </c>
    </row>
    <row r="257" spans="1:24" x14ac:dyDescent="0.2">
      <c r="A257" s="17">
        <v>91900</v>
      </c>
      <c r="B257" s="15" t="s">
        <v>168</v>
      </c>
      <c r="C257" s="21">
        <f t="shared" si="15"/>
        <v>91900</v>
      </c>
      <c r="D257" s="21" t="str">
        <f t="shared" si="16"/>
        <v>Amort. Expense Intangible</v>
      </c>
      <c r="E257" s="21" t="str">
        <f t="shared" si="17"/>
        <v/>
      </c>
      <c r="F257" s="21"/>
      <c r="G257" s="24">
        <f t="shared" si="18"/>
        <v>94400</v>
      </c>
      <c r="H257" s="24">
        <v>94400</v>
      </c>
      <c r="I257" s="24" t="s">
        <v>172</v>
      </c>
      <c r="J257" s="24" t="s">
        <v>554</v>
      </c>
      <c r="K257" s="24" t="s">
        <v>549</v>
      </c>
      <c r="L257" s="24" t="s">
        <v>552</v>
      </c>
      <c r="M257" s="24">
        <v>66000</v>
      </c>
      <c r="N257" s="24" t="b">
        <v>1</v>
      </c>
      <c r="O257" s="24" t="b">
        <v>0</v>
      </c>
      <c r="P257" s="24" t="s">
        <v>382</v>
      </c>
      <c r="V257" s="92">
        <v>94000</v>
      </c>
      <c r="W257" s="92">
        <v>96800</v>
      </c>
      <c r="X257" s="24" t="str">
        <f t="shared" si="19"/>
        <v/>
      </c>
    </row>
    <row r="258" spans="1:24" x14ac:dyDescent="0.2">
      <c r="A258" s="17">
        <v>92000</v>
      </c>
      <c r="B258" s="15" t="s">
        <v>169</v>
      </c>
      <c r="C258" s="21">
        <f t="shared" si="15"/>
        <v>92000</v>
      </c>
      <c r="D258" s="21" t="str">
        <f t="shared" si="16"/>
        <v>Amort. Expense Securities</v>
      </c>
      <c r="E258" s="21" t="str">
        <f t="shared" si="17"/>
        <v/>
      </c>
      <c r="F258" s="21"/>
      <c r="G258" s="24">
        <f t="shared" si="18"/>
        <v>94500</v>
      </c>
      <c r="H258" s="24">
        <v>94500</v>
      </c>
      <c r="I258" s="24" t="s">
        <v>173</v>
      </c>
      <c r="J258" s="24" t="s">
        <v>554</v>
      </c>
      <c r="K258" s="24" t="s">
        <v>549</v>
      </c>
      <c r="L258" s="24" t="s">
        <v>552</v>
      </c>
      <c r="M258" s="24">
        <v>66000</v>
      </c>
      <c r="N258" s="24" t="b">
        <v>1</v>
      </c>
      <c r="O258" s="24" t="b">
        <v>0</v>
      </c>
      <c r="P258" s="24" t="s">
        <v>382</v>
      </c>
      <c r="V258" s="92">
        <v>94000</v>
      </c>
      <c r="W258" s="92">
        <v>96800</v>
      </c>
      <c r="X258" s="24" t="str">
        <f t="shared" si="19"/>
        <v/>
      </c>
    </row>
    <row r="259" spans="1:24" x14ac:dyDescent="0.2">
      <c r="A259" s="17">
        <v>92001</v>
      </c>
      <c r="B259" s="15" t="s">
        <v>450</v>
      </c>
      <c r="C259" s="21">
        <f t="shared" si="15"/>
        <v>92001</v>
      </c>
      <c r="D259" s="21" t="str">
        <f t="shared" si="16"/>
        <v>Other G &amp; A Expense (1)</v>
      </c>
      <c r="E259" s="21" t="str">
        <f t="shared" si="17"/>
        <v/>
      </c>
      <c r="F259" s="21"/>
      <c r="G259" s="24">
        <f t="shared" si="18"/>
        <v>94600</v>
      </c>
      <c r="H259" s="24">
        <v>94600</v>
      </c>
      <c r="I259" s="24" t="s">
        <v>283</v>
      </c>
      <c r="J259" s="24" t="s">
        <v>554</v>
      </c>
      <c r="K259" s="24" t="s">
        <v>549</v>
      </c>
      <c r="L259" s="24" t="s">
        <v>552</v>
      </c>
      <c r="M259" s="24">
        <v>66000</v>
      </c>
      <c r="N259" s="24" t="b">
        <v>1</v>
      </c>
      <c r="O259" s="24" t="b">
        <v>0</v>
      </c>
      <c r="P259" s="24" t="s">
        <v>382</v>
      </c>
      <c r="V259" s="92">
        <v>94000</v>
      </c>
      <c r="W259" s="92">
        <v>96800</v>
      </c>
      <c r="X259" s="24" t="str">
        <f t="shared" si="19"/>
        <v/>
      </c>
    </row>
    <row r="260" spans="1:24" x14ac:dyDescent="0.2">
      <c r="A260" s="17">
        <v>94000</v>
      </c>
      <c r="B260" s="15" t="s">
        <v>291</v>
      </c>
      <c r="C260" s="21">
        <f t="shared" ref="C260:C293" si="20">VLOOKUP(A260,$H$3:$I$287,1,FALSE)</f>
        <v>94000</v>
      </c>
      <c r="D260" s="21" t="str">
        <f t="shared" ref="D260:D293" si="21">VLOOKUP(A260,$H$3:$I$287,2,FALSE)</f>
        <v>XXXX SALES &amp; MARKETING XXXX</v>
      </c>
      <c r="E260" s="21" t="str">
        <f t="shared" ref="E260:E310" si="22">IF(B260=D260,"","CHANGE")</f>
        <v/>
      </c>
      <c r="F260" s="21"/>
      <c r="G260" s="24">
        <f t="shared" ref="G260:G287" si="23">VLOOKUP(H260,$A$3:$B$310,1,FALSE)</f>
        <v>95000</v>
      </c>
      <c r="H260" s="24">
        <v>95000</v>
      </c>
      <c r="I260" s="24" t="s">
        <v>174</v>
      </c>
      <c r="J260" s="24" t="s">
        <v>554</v>
      </c>
      <c r="K260" s="24" t="s">
        <v>549</v>
      </c>
      <c r="L260" s="24" t="s">
        <v>552</v>
      </c>
      <c r="M260" s="24">
        <v>66000</v>
      </c>
      <c r="N260" s="24" t="b">
        <v>1</v>
      </c>
      <c r="O260" s="24" t="b">
        <v>0</v>
      </c>
      <c r="P260" s="24" t="s">
        <v>382</v>
      </c>
      <c r="V260" s="92">
        <v>94000</v>
      </c>
      <c r="W260" s="92">
        <v>96800</v>
      </c>
      <c r="X260" s="24" t="str">
        <f t="shared" ref="X260:X303" si="24">IF(H260&gt;=V260,IF(H260&lt;=W260,"","ERROR"),"ERROR")</f>
        <v/>
      </c>
    </row>
    <row r="261" spans="1:24" x14ac:dyDescent="0.2">
      <c r="A261" s="17">
        <v>94100</v>
      </c>
      <c r="B261" s="15" t="s">
        <v>170</v>
      </c>
      <c r="C261" s="21">
        <f t="shared" si="20"/>
        <v>94100</v>
      </c>
      <c r="D261" s="21" t="str">
        <f t="shared" si="21"/>
        <v>Damaged Goods</v>
      </c>
      <c r="E261" s="21" t="str">
        <f t="shared" si="22"/>
        <v/>
      </c>
      <c r="F261" s="21"/>
      <c r="G261" s="24">
        <f t="shared" si="23"/>
        <v>95100</v>
      </c>
      <c r="H261" s="24">
        <v>95100</v>
      </c>
      <c r="I261" s="24" t="s">
        <v>175</v>
      </c>
      <c r="J261" s="24" t="s">
        <v>554</v>
      </c>
      <c r="K261" s="24" t="s">
        <v>549</v>
      </c>
      <c r="L261" s="24" t="s">
        <v>552</v>
      </c>
      <c r="M261" s="24">
        <v>66000</v>
      </c>
      <c r="N261" s="24" t="b">
        <v>1</v>
      </c>
      <c r="O261" s="24" t="b">
        <v>0</v>
      </c>
      <c r="P261" s="24" t="s">
        <v>382</v>
      </c>
      <c r="V261" s="92">
        <v>94000</v>
      </c>
      <c r="W261" s="92">
        <v>96800</v>
      </c>
      <c r="X261" s="24" t="str">
        <f t="shared" si="24"/>
        <v/>
      </c>
    </row>
    <row r="262" spans="1:24" x14ac:dyDescent="0.2">
      <c r="A262" s="17">
        <v>94200</v>
      </c>
      <c r="B262" s="15" t="s">
        <v>271</v>
      </c>
      <c r="C262" s="21">
        <f t="shared" si="20"/>
        <v>94200</v>
      </c>
      <c r="D262" s="21" t="str">
        <f t="shared" si="21"/>
        <v>Transaction Fees</v>
      </c>
      <c r="E262" s="21" t="str">
        <f t="shared" si="22"/>
        <v/>
      </c>
      <c r="F262" s="21"/>
      <c r="G262" s="24">
        <f t="shared" si="23"/>
        <v>95200</v>
      </c>
      <c r="H262" s="24">
        <v>95200</v>
      </c>
      <c r="I262" s="24" t="s">
        <v>272</v>
      </c>
      <c r="J262" s="24" t="s">
        <v>554</v>
      </c>
      <c r="K262" s="24" t="s">
        <v>549</v>
      </c>
      <c r="L262" s="24" t="s">
        <v>552</v>
      </c>
      <c r="M262" s="24">
        <v>66000</v>
      </c>
      <c r="N262" s="24" t="b">
        <v>1</v>
      </c>
      <c r="O262" s="24" t="b">
        <v>0</v>
      </c>
      <c r="P262" s="24" t="s">
        <v>382</v>
      </c>
      <c r="V262" s="92">
        <v>94000</v>
      </c>
      <c r="W262" s="92">
        <v>96800</v>
      </c>
      <c r="X262" s="24" t="str">
        <f t="shared" si="24"/>
        <v/>
      </c>
    </row>
    <row r="263" spans="1:24" x14ac:dyDescent="0.2">
      <c r="A263" s="17">
        <v>94300</v>
      </c>
      <c r="B263" s="15" t="s">
        <v>171</v>
      </c>
      <c r="C263" s="21">
        <f t="shared" si="20"/>
        <v>94300</v>
      </c>
      <c r="D263" s="21" t="str">
        <f t="shared" si="21"/>
        <v>Collection Expense</v>
      </c>
      <c r="E263" s="21" t="str">
        <f t="shared" si="22"/>
        <v/>
      </c>
      <c r="F263" s="21"/>
      <c r="G263" s="24">
        <f t="shared" si="23"/>
        <v>95300</v>
      </c>
      <c r="H263" s="24">
        <v>95300</v>
      </c>
      <c r="I263" s="24" t="s">
        <v>285</v>
      </c>
      <c r="J263" s="24" t="s">
        <v>554</v>
      </c>
      <c r="K263" s="24" t="s">
        <v>549</v>
      </c>
      <c r="L263" s="24" t="s">
        <v>552</v>
      </c>
      <c r="M263" s="24">
        <v>66000</v>
      </c>
      <c r="N263" s="24" t="b">
        <v>1</v>
      </c>
      <c r="O263" s="24" t="b">
        <v>0</v>
      </c>
      <c r="P263" s="24" t="s">
        <v>382</v>
      </c>
      <c r="V263" s="92">
        <v>94000</v>
      </c>
      <c r="W263" s="92">
        <v>96800</v>
      </c>
      <c r="X263" s="24" t="str">
        <f t="shared" si="24"/>
        <v/>
      </c>
    </row>
    <row r="264" spans="1:24" x14ac:dyDescent="0.2">
      <c r="A264" s="17">
        <v>94400</v>
      </c>
      <c r="B264" s="15" t="s">
        <v>172</v>
      </c>
      <c r="C264" s="21">
        <f t="shared" si="20"/>
        <v>94400</v>
      </c>
      <c r="D264" s="21" t="str">
        <f t="shared" si="21"/>
        <v>Bad Debt Expense</v>
      </c>
      <c r="E264" s="21" t="str">
        <f t="shared" si="22"/>
        <v/>
      </c>
      <c r="F264" s="21"/>
      <c r="G264" s="24">
        <f t="shared" si="23"/>
        <v>95400</v>
      </c>
      <c r="H264" s="24">
        <v>95400</v>
      </c>
      <c r="I264" s="24" t="s">
        <v>177</v>
      </c>
      <c r="J264" s="24" t="s">
        <v>554</v>
      </c>
      <c r="K264" s="24" t="s">
        <v>549</v>
      </c>
      <c r="L264" s="24" t="s">
        <v>552</v>
      </c>
      <c r="M264" s="24">
        <v>66000</v>
      </c>
      <c r="N264" s="24" t="b">
        <v>1</v>
      </c>
      <c r="O264" s="24" t="b">
        <v>0</v>
      </c>
      <c r="P264" s="24" t="s">
        <v>382</v>
      </c>
      <c r="V264" s="92">
        <v>94000</v>
      </c>
      <c r="W264" s="92">
        <v>96800</v>
      </c>
      <c r="X264" s="24" t="str">
        <f t="shared" si="24"/>
        <v/>
      </c>
    </row>
    <row r="265" spans="1:24" x14ac:dyDescent="0.2">
      <c r="A265" s="17">
        <v>94500</v>
      </c>
      <c r="B265" s="15" t="s">
        <v>173</v>
      </c>
      <c r="C265" s="21">
        <f t="shared" si="20"/>
        <v>94500</v>
      </c>
      <c r="D265" s="21" t="str">
        <f t="shared" si="21"/>
        <v>Freight-Out</v>
      </c>
      <c r="E265" s="21" t="str">
        <f t="shared" si="22"/>
        <v/>
      </c>
      <c r="F265" s="21"/>
      <c r="G265" s="24">
        <f t="shared" si="23"/>
        <v>95500</v>
      </c>
      <c r="H265" s="24">
        <v>95500</v>
      </c>
      <c r="I265" s="24" t="s">
        <v>176</v>
      </c>
      <c r="J265" s="24" t="s">
        <v>554</v>
      </c>
      <c r="K265" s="24" t="s">
        <v>549</v>
      </c>
      <c r="L265" s="24" t="s">
        <v>552</v>
      </c>
      <c r="M265" s="24">
        <v>66000</v>
      </c>
      <c r="N265" s="24" t="b">
        <v>1</v>
      </c>
      <c r="O265" s="24" t="b">
        <v>0</v>
      </c>
      <c r="P265" s="24" t="s">
        <v>382</v>
      </c>
      <c r="V265" s="92">
        <v>94000</v>
      </c>
      <c r="W265" s="92">
        <v>96800</v>
      </c>
      <c r="X265" s="24" t="str">
        <f t="shared" si="24"/>
        <v/>
      </c>
    </row>
    <row r="266" spans="1:24" x14ac:dyDescent="0.2">
      <c r="A266" s="17">
        <v>94600</v>
      </c>
      <c r="B266" s="15" t="s">
        <v>283</v>
      </c>
      <c r="C266" s="21">
        <f t="shared" si="20"/>
        <v>94600</v>
      </c>
      <c r="D266" s="21" t="str">
        <f t="shared" si="21"/>
        <v>Warranty Expense</v>
      </c>
      <c r="E266" s="21" t="str">
        <f t="shared" si="22"/>
        <v/>
      </c>
      <c r="F266" s="21"/>
      <c r="G266" s="24">
        <f t="shared" si="23"/>
        <v>95600</v>
      </c>
      <c r="H266" s="24">
        <v>95600</v>
      </c>
      <c r="I266" s="24" t="s">
        <v>284</v>
      </c>
      <c r="J266" s="24" t="s">
        <v>554</v>
      </c>
      <c r="K266" s="24" t="s">
        <v>549</v>
      </c>
      <c r="L266" s="24" t="s">
        <v>552</v>
      </c>
      <c r="M266" s="24">
        <v>66000</v>
      </c>
      <c r="N266" s="24" t="b">
        <v>1</v>
      </c>
      <c r="O266" s="24" t="b">
        <v>0</v>
      </c>
      <c r="P266" s="24" t="s">
        <v>382</v>
      </c>
      <c r="V266" s="92">
        <v>94000</v>
      </c>
      <c r="W266" s="92">
        <v>96800</v>
      </c>
      <c r="X266" s="24" t="str">
        <f t="shared" si="24"/>
        <v/>
      </c>
    </row>
    <row r="267" spans="1:24" x14ac:dyDescent="0.2">
      <c r="A267" s="17">
        <v>95000</v>
      </c>
      <c r="B267" s="15" t="s">
        <v>174</v>
      </c>
      <c r="C267" s="21">
        <f t="shared" si="20"/>
        <v>95000</v>
      </c>
      <c r="D267" s="21" t="str">
        <f t="shared" si="21"/>
        <v>Advertising</v>
      </c>
      <c r="E267" s="21" t="str">
        <f t="shared" si="22"/>
        <v/>
      </c>
      <c r="F267" s="21"/>
      <c r="G267" s="24">
        <f t="shared" si="23"/>
        <v>95800</v>
      </c>
      <c r="H267" s="24">
        <v>95800</v>
      </c>
      <c r="I267" s="24" t="s">
        <v>113</v>
      </c>
      <c r="J267" s="24" t="s">
        <v>554</v>
      </c>
      <c r="K267" s="24" t="s">
        <v>549</v>
      </c>
      <c r="L267" s="24" t="s">
        <v>552</v>
      </c>
      <c r="M267" s="24">
        <v>66000</v>
      </c>
      <c r="N267" s="24" t="b">
        <v>1</v>
      </c>
      <c r="O267" s="24" t="b">
        <v>0</v>
      </c>
      <c r="P267" s="24" t="s">
        <v>382</v>
      </c>
      <c r="V267" s="92">
        <v>94000</v>
      </c>
      <c r="W267" s="92">
        <v>96800</v>
      </c>
      <c r="X267" s="24" t="str">
        <f t="shared" si="24"/>
        <v/>
      </c>
    </row>
    <row r="268" spans="1:24" x14ac:dyDescent="0.2">
      <c r="A268" s="17">
        <v>95100</v>
      </c>
      <c r="B268" s="15" t="s">
        <v>175</v>
      </c>
      <c r="C268" s="21">
        <f t="shared" si="20"/>
        <v>95100</v>
      </c>
      <c r="D268" s="21" t="str">
        <f t="shared" si="21"/>
        <v>Marketing</v>
      </c>
      <c r="E268" s="21" t="str">
        <f t="shared" si="22"/>
        <v/>
      </c>
      <c r="F268" s="21"/>
      <c r="G268" s="24">
        <f t="shared" si="23"/>
        <v>95900</v>
      </c>
      <c r="H268" s="24">
        <v>95900</v>
      </c>
      <c r="I268" s="24" t="s">
        <v>154</v>
      </c>
      <c r="J268" s="24" t="s">
        <v>554</v>
      </c>
      <c r="K268" s="24" t="s">
        <v>549</v>
      </c>
      <c r="L268" s="24" t="s">
        <v>552</v>
      </c>
      <c r="M268" s="24">
        <v>66000</v>
      </c>
      <c r="N268" s="24" t="b">
        <v>1</v>
      </c>
      <c r="O268" s="24" t="b">
        <v>0</v>
      </c>
      <c r="P268" s="24" t="s">
        <v>382</v>
      </c>
      <c r="V268" s="92">
        <v>94000</v>
      </c>
      <c r="W268" s="92">
        <v>96800</v>
      </c>
      <c r="X268" s="24" t="str">
        <f t="shared" si="24"/>
        <v/>
      </c>
    </row>
    <row r="269" spans="1:24" x14ac:dyDescent="0.2">
      <c r="A269" s="17">
        <v>95200</v>
      </c>
      <c r="B269" s="15" t="s">
        <v>272</v>
      </c>
      <c r="C269" s="21">
        <f t="shared" si="20"/>
        <v>95200</v>
      </c>
      <c r="D269" s="21" t="str">
        <f t="shared" si="21"/>
        <v>Public Relations</v>
      </c>
      <c r="E269" s="21" t="str">
        <f t="shared" si="22"/>
        <v/>
      </c>
      <c r="F269" s="21"/>
      <c r="G269" s="24">
        <f t="shared" si="23"/>
        <v>96000</v>
      </c>
      <c r="H269" s="24">
        <v>96000</v>
      </c>
      <c r="I269" s="24" t="s">
        <v>273</v>
      </c>
      <c r="J269" s="24" t="s">
        <v>554</v>
      </c>
      <c r="K269" s="24" t="s">
        <v>549</v>
      </c>
      <c r="L269" s="24" t="s">
        <v>552</v>
      </c>
      <c r="M269" s="24">
        <v>66000</v>
      </c>
      <c r="N269" s="24" t="b">
        <v>1</v>
      </c>
      <c r="O269" s="24" t="b">
        <v>0</v>
      </c>
      <c r="P269" s="24" t="s">
        <v>382</v>
      </c>
      <c r="V269" s="92">
        <v>94000</v>
      </c>
      <c r="W269" s="92">
        <v>96800</v>
      </c>
      <c r="X269" s="24" t="str">
        <f t="shared" si="24"/>
        <v/>
      </c>
    </row>
    <row r="270" spans="1:24" x14ac:dyDescent="0.2">
      <c r="A270" s="17">
        <v>95300</v>
      </c>
      <c r="B270" s="15" t="s">
        <v>285</v>
      </c>
      <c r="C270" s="21">
        <f t="shared" si="20"/>
        <v>95300</v>
      </c>
      <c r="D270" s="21" t="str">
        <f t="shared" si="21"/>
        <v>Trade Shows</v>
      </c>
      <c r="E270" s="21" t="str">
        <f t="shared" si="22"/>
        <v/>
      </c>
      <c r="F270" s="21"/>
      <c r="G270" s="24">
        <f t="shared" si="23"/>
        <v>96100</v>
      </c>
      <c r="H270" s="24">
        <v>96100</v>
      </c>
      <c r="I270" s="24" t="s">
        <v>274</v>
      </c>
      <c r="J270" s="24" t="s">
        <v>554</v>
      </c>
      <c r="K270" s="24" t="s">
        <v>549</v>
      </c>
      <c r="L270" s="24" t="s">
        <v>552</v>
      </c>
      <c r="M270" s="24">
        <v>66000</v>
      </c>
      <c r="N270" s="24" t="b">
        <v>1</v>
      </c>
      <c r="O270" s="24" t="b">
        <v>0</v>
      </c>
      <c r="P270" s="24" t="s">
        <v>382</v>
      </c>
      <c r="V270" s="92">
        <v>94000</v>
      </c>
      <c r="W270" s="92">
        <v>96800</v>
      </c>
      <c r="X270" s="24" t="str">
        <f t="shared" si="24"/>
        <v/>
      </c>
    </row>
    <row r="271" spans="1:24" x14ac:dyDescent="0.2">
      <c r="A271" s="17">
        <v>95400</v>
      </c>
      <c r="B271" s="15" t="s">
        <v>177</v>
      </c>
      <c r="C271" s="21">
        <f t="shared" si="20"/>
        <v>95400</v>
      </c>
      <c r="D271" s="21" t="str">
        <f t="shared" si="21"/>
        <v>Promotions</v>
      </c>
      <c r="E271" s="21" t="str">
        <f t="shared" si="22"/>
        <v/>
      </c>
      <c r="F271" s="21"/>
      <c r="G271" s="24">
        <f t="shared" si="23"/>
        <v>96200</v>
      </c>
      <c r="H271" s="24">
        <v>96200</v>
      </c>
      <c r="I271" s="24" t="s">
        <v>275</v>
      </c>
      <c r="J271" s="24" t="s">
        <v>554</v>
      </c>
      <c r="K271" s="24" t="s">
        <v>549</v>
      </c>
      <c r="L271" s="24" t="s">
        <v>552</v>
      </c>
      <c r="M271" s="24">
        <v>66000</v>
      </c>
      <c r="N271" s="24" t="b">
        <v>1</v>
      </c>
      <c r="O271" s="24" t="b">
        <v>0</v>
      </c>
      <c r="P271" s="24" t="s">
        <v>382</v>
      </c>
      <c r="V271" s="92">
        <v>94000</v>
      </c>
      <c r="W271" s="92">
        <v>96800</v>
      </c>
      <c r="X271" s="24" t="str">
        <f t="shared" si="24"/>
        <v/>
      </c>
    </row>
    <row r="272" spans="1:24" x14ac:dyDescent="0.2">
      <c r="A272" s="17">
        <v>95500</v>
      </c>
      <c r="B272" s="15" t="s">
        <v>176</v>
      </c>
      <c r="C272" s="21">
        <f t="shared" si="20"/>
        <v>95500</v>
      </c>
      <c r="D272" s="21" t="str">
        <f t="shared" si="21"/>
        <v>Market Research</v>
      </c>
      <c r="E272" s="21" t="str">
        <f t="shared" si="22"/>
        <v/>
      </c>
      <c r="F272" s="21"/>
      <c r="G272" s="24">
        <f t="shared" si="23"/>
        <v>96300</v>
      </c>
      <c r="H272" s="24">
        <v>96300</v>
      </c>
      <c r="I272" s="24" t="s">
        <v>276</v>
      </c>
      <c r="J272" s="24" t="s">
        <v>554</v>
      </c>
      <c r="K272" s="24" t="s">
        <v>549</v>
      </c>
      <c r="L272" s="24" t="s">
        <v>552</v>
      </c>
      <c r="M272" s="24">
        <v>66000</v>
      </c>
      <c r="N272" s="24" t="b">
        <v>1</v>
      </c>
      <c r="O272" s="24" t="b">
        <v>0</v>
      </c>
      <c r="P272" s="24" t="s">
        <v>382</v>
      </c>
      <c r="V272" s="92">
        <v>94000</v>
      </c>
      <c r="W272" s="92">
        <v>96800</v>
      </c>
      <c r="X272" s="24" t="str">
        <f t="shared" si="24"/>
        <v/>
      </c>
    </row>
    <row r="273" spans="1:24" x14ac:dyDescent="0.2">
      <c r="A273" s="17">
        <v>95600</v>
      </c>
      <c r="B273" s="15" t="s">
        <v>284</v>
      </c>
      <c r="C273" s="21">
        <f t="shared" si="20"/>
        <v>95600</v>
      </c>
      <c r="D273" s="21" t="str">
        <f t="shared" si="21"/>
        <v>Sales - Salaries &amp; Overheads</v>
      </c>
      <c r="E273" s="21" t="str">
        <f t="shared" si="22"/>
        <v/>
      </c>
      <c r="F273" s="21"/>
      <c r="G273" s="24">
        <f t="shared" si="23"/>
        <v>96400</v>
      </c>
      <c r="H273" s="24">
        <v>96400</v>
      </c>
      <c r="I273" s="24" t="s">
        <v>277</v>
      </c>
      <c r="J273" s="24" t="s">
        <v>554</v>
      </c>
      <c r="K273" s="24" t="s">
        <v>549</v>
      </c>
      <c r="L273" s="24" t="s">
        <v>552</v>
      </c>
      <c r="M273" s="24">
        <v>66000</v>
      </c>
      <c r="N273" s="24" t="b">
        <v>1</v>
      </c>
      <c r="O273" s="24" t="b">
        <v>0</v>
      </c>
      <c r="P273" s="24" t="s">
        <v>382</v>
      </c>
      <c r="V273" s="92">
        <v>94000</v>
      </c>
      <c r="W273" s="92">
        <v>96800</v>
      </c>
      <c r="X273" s="24" t="str">
        <f t="shared" si="24"/>
        <v/>
      </c>
    </row>
    <row r="274" spans="1:24" x14ac:dyDescent="0.2">
      <c r="A274" s="17">
        <v>95800</v>
      </c>
      <c r="B274" s="15" t="s">
        <v>113</v>
      </c>
      <c r="C274" s="21">
        <f t="shared" si="20"/>
        <v>95800</v>
      </c>
      <c r="D274" s="21" t="str">
        <f t="shared" si="21"/>
        <v>Commissions</v>
      </c>
      <c r="E274" s="21" t="str">
        <f t="shared" si="22"/>
        <v/>
      </c>
      <c r="F274" s="21"/>
      <c r="G274" s="24">
        <f t="shared" si="23"/>
        <v>96500</v>
      </c>
      <c r="H274" s="24">
        <v>96500</v>
      </c>
      <c r="I274" s="24" t="s">
        <v>278</v>
      </c>
      <c r="J274" s="24" t="s">
        <v>554</v>
      </c>
      <c r="K274" s="24" t="s">
        <v>549</v>
      </c>
      <c r="L274" s="24" t="s">
        <v>552</v>
      </c>
      <c r="M274" s="24">
        <v>66000</v>
      </c>
      <c r="N274" s="24" t="b">
        <v>1</v>
      </c>
      <c r="O274" s="24" t="b">
        <v>0</v>
      </c>
      <c r="P274" s="24" t="s">
        <v>382</v>
      </c>
      <c r="V274" s="92">
        <v>94000</v>
      </c>
      <c r="W274" s="92">
        <v>96800</v>
      </c>
      <c r="X274" s="24" t="str">
        <f t="shared" si="24"/>
        <v/>
      </c>
    </row>
    <row r="275" spans="1:24" x14ac:dyDescent="0.2">
      <c r="A275" s="17">
        <v>95900</v>
      </c>
      <c r="B275" s="15" t="s">
        <v>154</v>
      </c>
      <c r="C275" s="21">
        <f t="shared" si="20"/>
        <v>95900</v>
      </c>
      <c r="D275" s="21" t="str">
        <f t="shared" si="21"/>
        <v>Meals &amp; Entertainment</v>
      </c>
      <c r="E275" s="21" t="str">
        <f t="shared" si="22"/>
        <v/>
      </c>
      <c r="F275" s="21"/>
      <c r="G275" s="24">
        <f t="shared" si="23"/>
        <v>96600</v>
      </c>
      <c r="H275" s="24">
        <v>96600</v>
      </c>
      <c r="I275" s="24" t="s">
        <v>279</v>
      </c>
      <c r="J275" s="24" t="s">
        <v>554</v>
      </c>
      <c r="K275" s="24" t="s">
        <v>549</v>
      </c>
      <c r="L275" s="24" t="s">
        <v>552</v>
      </c>
      <c r="M275" s="24">
        <v>66000</v>
      </c>
      <c r="N275" s="24" t="b">
        <v>1</v>
      </c>
      <c r="O275" s="24" t="b">
        <v>0</v>
      </c>
      <c r="P275" s="24" t="s">
        <v>382</v>
      </c>
      <c r="V275" s="92">
        <v>94000</v>
      </c>
      <c r="W275" s="92">
        <v>96800</v>
      </c>
      <c r="X275" s="24" t="str">
        <f t="shared" si="24"/>
        <v/>
      </c>
    </row>
    <row r="276" spans="1:24" x14ac:dyDescent="0.2">
      <c r="A276" s="17">
        <v>96000</v>
      </c>
      <c r="B276" s="15" t="s">
        <v>273</v>
      </c>
      <c r="C276" s="21">
        <f t="shared" si="20"/>
        <v>96000</v>
      </c>
      <c r="D276" s="21" t="str">
        <f t="shared" si="21"/>
        <v>Sales Travel - Airline, Rail</v>
      </c>
      <c r="E276" s="21" t="str">
        <f t="shared" si="22"/>
        <v/>
      </c>
      <c r="F276" s="21"/>
      <c r="G276" s="24">
        <f t="shared" si="23"/>
        <v>96800</v>
      </c>
      <c r="H276" s="24">
        <v>96800</v>
      </c>
      <c r="I276" s="24" t="s">
        <v>178</v>
      </c>
      <c r="J276" s="24" t="s">
        <v>554</v>
      </c>
      <c r="K276" s="24" t="s">
        <v>549</v>
      </c>
      <c r="L276" s="24" t="s">
        <v>552</v>
      </c>
      <c r="M276" s="24">
        <v>66000</v>
      </c>
      <c r="N276" s="24" t="b">
        <v>1</v>
      </c>
      <c r="O276" s="24" t="b">
        <v>0</v>
      </c>
      <c r="P276" s="24" t="s">
        <v>382</v>
      </c>
      <c r="V276" s="92">
        <v>94000</v>
      </c>
      <c r="W276" s="92">
        <v>96800</v>
      </c>
      <c r="X276" s="24" t="str">
        <f t="shared" si="24"/>
        <v/>
      </c>
    </row>
    <row r="277" spans="1:24" x14ac:dyDescent="0.2">
      <c r="A277" s="17">
        <v>96100</v>
      </c>
      <c r="B277" s="15" t="s">
        <v>274</v>
      </c>
      <c r="C277" s="21">
        <f t="shared" si="20"/>
        <v>96100</v>
      </c>
      <c r="D277" s="21" t="str">
        <f t="shared" si="21"/>
        <v>Sales Travel - Rental Car</v>
      </c>
      <c r="E277" s="21" t="str">
        <f t="shared" si="22"/>
        <v/>
      </c>
      <c r="F277" s="21"/>
      <c r="G277" s="24">
        <f t="shared" si="23"/>
        <v>96801</v>
      </c>
      <c r="H277" s="24">
        <v>96801</v>
      </c>
      <c r="I277" s="24" t="s">
        <v>292</v>
      </c>
      <c r="J277" s="90" t="s">
        <v>554</v>
      </c>
      <c r="K277" s="24" t="s">
        <v>549</v>
      </c>
      <c r="L277" s="24" t="s">
        <v>552</v>
      </c>
      <c r="M277" s="24">
        <v>66000</v>
      </c>
      <c r="N277" s="24" t="b">
        <v>1</v>
      </c>
      <c r="O277" s="24" t="b">
        <v>0</v>
      </c>
      <c r="P277" s="24" t="s">
        <v>383</v>
      </c>
      <c r="V277" s="92">
        <v>96801</v>
      </c>
      <c r="W277" s="92">
        <v>96999</v>
      </c>
      <c r="X277" s="24" t="str">
        <f t="shared" si="24"/>
        <v/>
      </c>
    </row>
    <row r="278" spans="1:24" x14ac:dyDescent="0.2">
      <c r="A278" s="17">
        <v>96200</v>
      </c>
      <c r="B278" s="15" t="s">
        <v>275</v>
      </c>
      <c r="C278" s="21">
        <f t="shared" si="20"/>
        <v>96200</v>
      </c>
      <c r="D278" s="21" t="str">
        <f t="shared" si="21"/>
        <v>Sales Travel - Parking &amp; Tolls</v>
      </c>
      <c r="E278" s="21" t="str">
        <f t="shared" si="22"/>
        <v/>
      </c>
      <c r="F278" s="21"/>
      <c r="G278" s="24">
        <f t="shared" si="23"/>
        <v>96980</v>
      </c>
      <c r="H278" s="24">
        <v>96980</v>
      </c>
      <c r="I278" s="24" t="s">
        <v>280</v>
      </c>
      <c r="J278" s="24" t="s">
        <v>554</v>
      </c>
      <c r="K278" s="24" t="s">
        <v>549</v>
      </c>
      <c r="L278" s="24" t="s">
        <v>552</v>
      </c>
      <c r="M278" s="24">
        <v>66000</v>
      </c>
      <c r="N278" s="24" t="b">
        <v>1</v>
      </c>
      <c r="O278" s="24" t="b">
        <v>0</v>
      </c>
      <c r="P278" s="24" t="s">
        <v>383</v>
      </c>
      <c r="V278" s="92">
        <v>96801</v>
      </c>
      <c r="W278" s="92">
        <v>96999</v>
      </c>
      <c r="X278" s="24" t="str">
        <f t="shared" si="24"/>
        <v/>
      </c>
    </row>
    <row r="279" spans="1:24" x14ac:dyDescent="0.2">
      <c r="A279" s="17">
        <v>96300</v>
      </c>
      <c r="B279" s="15" t="s">
        <v>276</v>
      </c>
      <c r="C279" s="21">
        <f t="shared" si="20"/>
        <v>96300</v>
      </c>
      <c r="D279" s="21" t="str">
        <f t="shared" si="21"/>
        <v>Sales Travel - Ground Transportation</v>
      </c>
      <c r="E279" s="21" t="str">
        <f t="shared" si="22"/>
        <v/>
      </c>
      <c r="F279" s="21"/>
      <c r="G279" s="24">
        <f t="shared" si="23"/>
        <v>96985</v>
      </c>
      <c r="H279" s="24">
        <v>96985</v>
      </c>
      <c r="I279" s="24" t="s">
        <v>281</v>
      </c>
      <c r="J279" s="24" t="s">
        <v>554</v>
      </c>
      <c r="K279" s="24" t="s">
        <v>549</v>
      </c>
      <c r="L279" s="24" t="s">
        <v>552</v>
      </c>
      <c r="M279" s="24">
        <v>66000</v>
      </c>
      <c r="N279" s="24" t="b">
        <v>1</v>
      </c>
      <c r="O279" s="24" t="b">
        <v>0</v>
      </c>
      <c r="P279" s="24" t="s">
        <v>383</v>
      </c>
      <c r="V279" s="92">
        <v>96801</v>
      </c>
      <c r="W279" s="92">
        <v>96999</v>
      </c>
      <c r="X279" s="24" t="str">
        <f t="shared" si="24"/>
        <v/>
      </c>
    </row>
    <row r="280" spans="1:24" x14ac:dyDescent="0.2">
      <c r="A280" s="17">
        <v>96400</v>
      </c>
      <c r="B280" s="15" t="s">
        <v>277</v>
      </c>
      <c r="C280" s="21">
        <f t="shared" si="20"/>
        <v>96400</v>
      </c>
      <c r="D280" s="21" t="str">
        <f t="shared" si="21"/>
        <v>Sales Travel - Business Auto Expense</v>
      </c>
      <c r="E280" s="21" t="str">
        <f t="shared" si="22"/>
        <v/>
      </c>
      <c r="F280" s="21"/>
      <c r="G280" s="24">
        <f t="shared" si="23"/>
        <v>97000</v>
      </c>
      <c r="H280" s="24">
        <v>97000</v>
      </c>
      <c r="I280" s="24" t="s">
        <v>311</v>
      </c>
      <c r="J280" s="24" t="s">
        <v>554</v>
      </c>
      <c r="K280" s="24" t="s">
        <v>551</v>
      </c>
      <c r="L280" s="24" t="s">
        <v>552</v>
      </c>
      <c r="M280" s="24">
        <v>66000</v>
      </c>
      <c r="N280" s="24" t="b">
        <v>1</v>
      </c>
      <c r="O280" s="24" t="b">
        <v>0</v>
      </c>
      <c r="P280" s="24" t="s">
        <v>384</v>
      </c>
      <c r="V280" s="92">
        <v>97000</v>
      </c>
      <c r="W280" s="92">
        <v>97199</v>
      </c>
      <c r="X280" s="24" t="str">
        <f t="shared" si="24"/>
        <v/>
      </c>
    </row>
    <row r="281" spans="1:24" x14ac:dyDescent="0.2">
      <c r="A281" s="17">
        <v>96500</v>
      </c>
      <c r="B281" s="15" t="s">
        <v>278</v>
      </c>
      <c r="C281" s="21">
        <f t="shared" si="20"/>
        <v>96500</v>
      </c>
      <c r="D281" s="21" t="str">
        <f t="shared" si="21"/>
        <v>Sales Travel - Per Diem Expense</v>
      </c>
      <c r="E281" s="21" t="str">
        <f t="shared" si="22"/>
        <v/>
      </c>
      <c r="F281" s="21"/>
      <c r="G281" s="24">
        <f t="shared" si="23"/>
        <v>97100</v>
      </c>
      <c r="H281" s="24">
        <v>97100</v>
      </c>
      <c r="I281" s="24" t="s">
        <v>179</v>
      </c>
      <c r="J281" s="24" t="s">
        <v>554</v>
      </c>
      <c r="K281" s="24" t="s">
        <v>551</v>
      </c>
      <c r="L281" s="24" t="s">
        <v>552</v>
      </c>
      <c r="M281" s="24">
        <v>66000</v>
      </c>
      <c r="N281" s="24" t="b">
        <v>1</v>
      </c>
      <c r="O281" s="24" t="b">
        <v>0</v>
      </c>
      <c r="P281" s="24" t="s">
        <v>384</v>
      </c>
      <c r="V281" s="92">
        <v>97000</v>
      </c>
      <c r="W281" s="92">
        <v>97199</v>
      </c>
      <c r="X281" s="24" t="str">
        <f t="shared" si="24"/>
        <v/>
      </c>
    </row>
    <row r="282" spans="1:24" x14ac:dyDescent="0.2">
      <c r="A282" s="17">
        <v>96600</v>
      </c>
      <c r="B282" s="15" t="s">
        <v>279</v>
      </c>
      <c r="C282" s="21">
        <f t="shared" si="20"/>
        <v>96600</v>
      </c>
      <c r="D282" s="21" t="str">
        <f t="shared" si="21"/>
        <v>Sales Travel - Lodging</v>
      </c>
      <c r="E282" s="21" t="str">
        <f t="shared" si="22"/>
        <v/>
      </c>
      <c r="F282" s="21"/>
      <c r="G282" s="24">
        <f t="shared" si="23"/>
        <v>97200</v>
      </c>
      <c r="H282" s="24">
        <v>97200</v>
      </c>
      <c r="I282" s="24" t="s">
        <v>180</v>
      </c>
      <c r="J282" s="24" t="s">
        <v>554</v>
      </c>
      <c r="K282" s="24" t="s">
        <v>551</v>
      </c>
      <c r="L282" s="24" t="s">
        <v>552</v>
      </c>
      <c r="M282" s="24">
        <v>66000</v>
      </c>
      <c r="N282" s="24" t="b">
        <v>1</v>
      </c>
      <c r="O282" s="24" t="b">
        <v>0</v>
      </c>
      <c r="P282" s="24" t="s">
        <v>385</v>
      </c>
      <c r="V282" s="92">
        <v>97200</v>
      </c>
      <c r="W282" s="92">
        <v>97499</v>
      </c>
      <c r="X282" s="24" t="str">
        <f t="shared" si="24"/>
        <v/>
      </c>
    </row>
    <row r="283" spans="1:24" x14ac:dyDescent="0.2">
      <c r="A283" s="17">
        <v>96800</v>
      </c>
      <c r="B283" s="15" t="s">
        <v>178</v>
      </c>
      <c r="C283" s="21">
        <f t="shared" si="20"/>
        <v>96800</v>
      </c>
      <c r="D283" s="21" t="str">
        <f t="shared" si="21"/>
        <v>Field Expense</v>
      </c>
      <c r="E283" s="21" t="str">
        <f t="shared" si="22"/>
        <v/>
      </c>
      <c r="F283" s="21"/>
      <c r="G283" s="24">
        <f t="shared" si="23"/>
        <v>97500</v>
      </c>
      <c r="H283" s="24">
        <v>97500</v>
      </c>
      <c r="I283" s="24" t="s">
        <v>181</v>
      </c>
      <c r="J283" s="24" t="s">
        <v>554</v>
      </c>
      <c r="K283" s="24" t="s">
        <v>551</v>
      </c>
      <c r="L283" s="24" t="s">
        <v>552</v>
      </c>
      <c r="M283" s="24">
        <v>66000</v>
      </c>
      <c r="N283" s="24" t="b">
        <v>1</v>
      </c>
      <c r="O283" s="24" t="b">
        <v>0</v>
      </c>
      <c r="P283" s="24" t="s">
        <v>386</v>
      </c>
      <c r="V283" s="92">
        <v>97500</v>
      </c>
      <c r="W283" s="92">
        <v>97599</v>
      </c>
      <c r="X283" s="24" t="str">
        <f t="shared" si="24"/>
        <v/>
      </c>
    </row>
    <row r="284" spans="1:24" x14ac:dyDescent="0.2">
      <c r="A284" s="17">
        <v>96801</v>
      </c>
      <c r="B284" s="15" t="s">
        <v>292</v>
      </c>
      <c r="C284" s="21">
        <f t="shared" si="20"/>
        <v>96801</v>
      </c>
      <c r="D284" s="21" t="str">
        <f t="shared" si="21"/>
        <v>XXXX RESEARCH &amp; DEVELOPMENT XXXX</v>
      </c>
      <c r="E284" s="21" t="str">
        <f t="shared" si="22"/>
        <v/>
      </c>
      <c r="F284" s="21"/>
      <c r="G284" s="24">
        <f t="shared" si="23"/>
        <v>97600</v>
      </c>
      <c r="H284" s="24">
        <v>97600</v>
      </c>
      <c r="I284" s="24" t="s">
        <v>182</v>
      </c>
      <c r="J284" s="24" t="s">
        <v>554</v>
      </c>
      <c r="K284" s="24" t="s">
        <v>551</v>
      </c>
      <c r="L284" s="24" t="s">
        <v>552</v>
      </c>
      <c r="M284" s="24">
        <v>66000</v>
      </c>
      <c r="N284" s="24" t="b">
        <v>1</v>
      </c>
      <c r="O284" s="24" t="b">
        <v>0</v>
      </c>
      <c r="P284" s="24" t="s">
        <v>387</v>
      </c>
      <c r="V284" s="92">
        <v>97600</v>
      </c>
      <c r="W284" s="92">
        <v>97699</v>
      </c>
      <c r="X284" s="24" t="str">
        <f t="shared" si="24"/>
        <v/>
      </c>
    </row>
    <row r="285" spans="1:24" x14ac:dyDescent="0.2">
      <c r="A285" s="17">
        <v>96980</v>
      </c>
      <c r="B285" s="15" t="s">
        <v>280</v>
      </c>
      <c r="C285" s="21">
        <f t="shared" si="20"/>
        <v>96980</v>
      </c>
      <c r="D285" s="21" t="str">
        <f t="shared" si="21"/>
        <v>Software Development Costs</v>
      </c>
      <c r="E285" s="21" t="str">
        <f t="shared" si="22"/>
        <v/>
      </c>
      <c r="F285" s="21"/>
      <c r="G285" s="24">
        <f t="shared" si="23"/>
        <v>97700</v>
      </c>
      <c r="H285" s="24">
        <v>97700</v>
      </c>
      <c r="I285" s="24" t="s">
        <v>493</v>
      </c>
      <c r="J285" s="24" t="s">
        <v>554</v>
      </c>
      <c r="K285" s="24" t="s">
        <v>551</v>
      </c>
      <c r="L285" s="24" t="s">
        <v>552</v>
      </c>
      <c r="M285" s="24">
        <v>66000</v>
      </c>
      <c r="N285" s="24" t="b">
        <v>1</v>
      </c>
      <c r="O285" s="24" t="b">
        <v>0</v>
      </c>
      <c r="P285" s="24" t="s">
        <v>521</v>
      </c>
      <c r="V285" s="92">
        <v>97700</v>
      </c>
      <c r="W285" s="92">
        <v>97749</v>
      </c>
      <c r="X285" s="24" t="str">
        <f t="shared" si="24"/>
        <v/>
      </c>
    </row>
    <row r="286" spans="1:24" x14ac:dyDescent="0.2">
      <c r="A286" s="17">
        <v>96985</v>
      </c>
      <c r="B286" s="15" t="s">
        <v>281</v>
      </c>
      <c r="C286" s="21">
        <f t="shared" si="20"/>
        <v>96985</v>
      </c>
      <c r="D286" s="21" t="str">
        <f t="shared" si="21"/>
        <v>Product Development Costs</v>
      </c>
      <c r="E286" s="21" t="str">
        <f t="shared" si="22"/>
        <v/>
      </c>
      <c r="F286" s="21"/>
      <c r="G286" s="24">
        <f t="shared" si="23"/>
        <v>97750</v>
      </c>
      <c r="H286" s="24">
        <v>97750</v>
      </c>
      <c r="I286" s="24" t="s">
        <v>523</v>
      </c>
      <c r="J286" s="24" t="s">
        <v>554</v>
      </c>
      <c r="K286" s="24" t="s">
        <v>549</v>
      </c>
      <c r="L286" s="24" t="s">
        <v>552</v>
      </c>
      <c r="M286" s="24">
        <v>66000</v>
      </c>
      <c r="N286" s="24" t="b">
        <v>1</v>
      </c>
      <c r="O286" s="24" t="b">
        <v>0</v>
      </c>
      <c r="P286" s="24" t="s">
        <v>522</v>
      </c>
      <c r="V286" s="92">
        <v>97750</v>
      </c>
      <c r="W286" s="92">
        <v>97799</v>
      </c>
      <c r="X286" s="24" t="str">
        <f t="shared" si="24"/>
        <v/>
      </c>
    </row>
    <row r="287" spans="1:24" x14ac:dyDescent="0.2">
      <c r="A287" s="17">
        <v>97000</v>
      </c>
      <c r="B287" s="15" t="s">
        <v>311</v>
      </c>
      <c r="C287" s="21">
        <f t="shared" si="20"/>
        <v>97000</v>
      </c>
      <c r="D287" s="21" t="str">
        <f t="shared" si="21"/>
        <v>XXXX OTHER REVENUE / EXPENSE XXXX</v>
      </c>
      <c r="E287" s="21" t="str">
        <f t="shared" si="22"/>
        <v/>
      </c>
      <c r="F287" s="21"/>
      <c r="G287" s="24">
        <f t="shared" si="23"/>
        <v>97800</v>
      </c>
      <c r="H287" s="24">
        <v>97800</v>
      </c>
      <c r="I287" s="24" t="s">
        <v>366</v>
      </c>
      <c r="J287" s="24" t="s">
        <v>554</v>
      </c>
      <c r="K287" s="24" t="s">
        <v>551</v>
      </c>
      <c r="L287" s="24" t="s">
        <v>552</v>
      </c>
      <c r="M287" s="24">
        <v>66000</v>
      </c>
      <c r="N287" s="24" t="b">
        <v>1</v>
      </c>
      <c r="O287" s="24" t="b">
        <v>0</v>
      </c>
      <c r="P287" s="24" t="s">
        <v>388</v>
      </c>
      <c r="V287" s="92">
        <v>97800</v>
      </c>
      <c r="W287" s="92">
        <v>97899</v>
      </c>
      <c r="X287" s="24" t="str">
        <f t="shared" si="24"/>
        <v/>
      </c>
    </row>
    <row r="288" spans="1:24" x14ac:dyDescent="0.2">
      <c r="A288" s="17">
        <v>97100</v>
      </c>
      <c r="B288" s="15" t="s">
        <v>179</v>
      </c>
      <c r="C288" s="21">
        <f t="shared" si="20"/>
        <v>97100</v>
      </c>
      <c r="D288" s="21" t="str">
        <f t="shared" si="21"/>
        <v>Other Income</v>
      </c>
      <c r="E288" s="21" t="str">
        <f t="shared" si="22"/>
        <v/>
      </c>
      <c r="F288" s="21"/>
      <c r="H288" s="24">
        <v>97900</v>
      </c>
      <c r="I288" s="24" t="s">
        <v>367</v>
      </c>
      <c r="J288" s="24" t="s">
        <v>554</v>
      </c>
      <c r="K288" s="24" t="s">
        <v>551</v>
      </c>
      <c r="L288" s="24" t="s">
        <v>552</v>
      </c>
      <c r="M288" s="24">
        <v>66000</v>
      </c>
      <c r="N288" s="24" t="b">
        <v>1</v>
      </c>
      <c r="O288" s="24" t="b">
        <v>0</v>
      </c>
      <c r="P288" s="24" t="s">
        <v>491</v>
      </c>
      <c r="V288" s="92">
        <v>97900</v>
      </c>
      <c r="W288" s="92">
        <v>97999</v>
      </c>
      <c r="X288" s="24" t="str">
        <f t="shared" si="24"/>
        <v/>
      </c>
    </row>
    <row r="289" spans="1:24" x14ac:dyDescent="0.2">
      <c r="A289" s="17">
        <v>97200</v>
      </c>
      <c r="B289" s="15" t="s">
        <v>180</v>
      </c>
      <c r="C289" s="21">
        <f t="shared" si="20"/>
        <v>97200</v>
      </c>
      <c r="D289" s="21" t="str">
        <f t="shared" si="21"/>
        <v>Equity in Subsidiary Earnings</v>
      </c>
      <c r="E289" s="21" t="str">
        <f t="shared" si="22"/>
        <v/>
      </c>
      <c r="F289" s="21"/>
      <c r="H289" s="24">
        <v>98000</v>
      </c>
      <c r="I289" s="24" t="s">
        <v>480</v>
      </c>
      <c r="J289" s="24" t="s">
        <v>554</v>
      </c>
      <c r="K289" s="24" t="s">
        <v>551</v>
      </c>
      <c r="L289" s="24" t="s">
        <v>552</v>
      </c>
      <c r="M289" s="24">
        <v>66000</v>
      </c>
      <c r="N289" s="24" t="b">
        <v>1</v>
      </c>
      <c r="O289" s="24" t="b">
        <v>0</v>
      </c>
      <c r="P289" s="24" t="s">
        <v>492</v>
      </c>
      <c r="V289" s="92">
        <v>98000</v>
      </c>
      <c r="W289" s="92">
        <v>98099</v>
      </c>
      <c r="X289" s="24" t="str">
        <f t="shared" si="24"/>
        <v/>
      </c>
    </row>
    <row r="290" spans="1:24" x14ac:dyDescent="0.2">
      <c r="A290" s="17">
        <v>97500</v>
      </c>
      <c r="B290" s="15" t="s">
        <v>181</v>
      </c>
      <c r="C290" s="21">
        <f t="shared" si="20"/>
        <v>97500</v>
      </c>
      <c r="D290" s="21" t="str">
        <f t="shared" si="21"/>
        <v>Interest Income</v>
      </c>
      <c r="E290" s="21" t="str">
        <f t="shared" si="22"/>
        <v/>
      </c>
      <c r="F290" s="21"/>
      <c r="H290" s="24">
        <v>98100</v>
      </c>
      <c r="I290" s="24" t="s">
        <v>481</v>
      </c>
      <c r="J290" s="24" t="s">
        <v>554</v>
      </c>
      <c r="K290" s="24" t="s">
        <v>551</v>
      </c>
      <c r="L290" s="24" t="s">
        <v>552</v>
      </c>
      <c r="M290" s="24">
        <v>66000</v>
      </c>
      <c r="N290" s="24" t="b">
        <v>1</v>
      </c>
      <c r="O290" s="24" t="b">
        <v>0</v>
      </c>
      <c r="P290" s="24" t="s">
        <v>525</v>
      </c>
      <c r="V290" s="92">
        <v>98100</v>
      </c>
      <c r="W290" s="92">
        <v>98149</v>
      </c>
      <c r="X290" s="24" t="str">
        <f t="shared" si="24"/>
        <v/>
      </c>
    </row>
    <row r="291" spans="1:24" x14ac:dyDescent="0.2">
      <c r="A291" s="17">
        <v>97600</v>
      </c>
      <c r="B291" s="15" t="s">
        <v>182</v>
      </c>
      <c r="C291" s="21">
        <f t="shared" si="20"/>
        <v>97600</v>
      </c>
      <c r="D291" s="21" t="str">
        <f t="shared" si="21"/>
        <v>Dividend Income</v>
      </c>
      <c r="E291" s="21" t="str">
        <f t="shared" si="22"/>
        <v/>
      </c>
      <c r="F291" s="21"/>
      <c r="H291" s="24">
        <v>98150</v>
      </c>
      <c r="I291" s="24" t="s">
        <v>524</v>
      </c>
      <c r="J291" s="24" t="s">
        <v>554</v>
      </c>
      <c r="K291" s="24" t="s">
        <v>551</v>
      </c>
      <c r="L291" s="24" t="s">
        <v>552</v>
      </c>
      <c r="M291" s="24">
        <v>66000</v>
      </c>
      <c r="N291" s="24" t="b">
        <v>1</v>
      </c>
      <c r="O291" s="24" t="b">
        <v>0</v>
      </c>
      <c r="P291" s="24" t="s">
        <v>526</v>
      </c>
      <c r="V291" s="92">
        <v>98150</v>
      </c>
      <c r="W291" s="92">
        <v>98199</v>
      </c>
      <c r="X291" s="24" t="str">
        <f t="shared" si="24"/>
        <v/>
      </c>
    </row>
    <row r="292" spans="1:24" x14ac:dyDescent="0.2">
      <c r="A292" s="17">
        <v>97700</v>
      </c>
      <c r="B292" s="26" t="s">
        <v>493</v>
      </c>
      <c r="C292" s="21">
        <f t="shared" si="20"/>
        <v>97700</v>
      </c>
      <c r="D292" s="21" t="str">
        <f t="shared" si="21"/>
        <v>Realized Property Holding Gain (Loss)</v>
      </c>
      <c r="E292" s="21" t="str">
        <f t="shared" si="22"/>
        <v/>
      </c>
      <c r="F292" s="21"/>
      <c r="H292" s="24">
        <v>98200</v>
      </c>
      <c r="I292" s="24" t="s">
        <v>183</v>
      </c>
      <c r="J292" s="24" t="s">
        <v>554</v>
      </c>
      <c r="K292" s="24" t="s">
        <v>551</v>
      </c>
      <c r="L292" s="24" t="s">
        <v>552</v>
      </c>
      <c r="M292" s="24">
        <v>66000</v>
      </c>
      <c r="N292" s="24" t="b">
        <v>1</v>
      </c>
      <c r="O292" s="24" t="b">
        <v>0</v>
      </c>
      <c r="P292" s="24" t="s">
        <v>389</v>
      </c>
      <c r="V292" s="92">
        <v>98200</v>
      </c>
      <c r="W292" s="92">
        <v>98499</v>
      </c>
      <c r="X292" s="24" t="str">
        <f t="shared" si="24"/>
        <v/>
      </c>
    </row>
    <row r="293" spans="1:24" x14ac:dyDescent="0.2">
      <c r="A293" s="17">
        <v>97750</v>
      </c>
      <c r="B293" s="26" t="s">
        <v>523</v>
      </c>
      <c r="C293" s="21">
        <f t="shared" si="20"/>
        <v>97750</v>
      </c>
      <c r="D293" s="21" t="str">
        <f t="shared" si="21"/>
        <v>Impairment on Property Holding</v>
      </c>
      <c r="E293" s="21" t="str">
        <f t="shared" si="22"/>
        <v/>
      </c>
      <c r="F293" s="21"/>
      <c r="H293" s="24">
        <v>98500</v>
      </c>
      <c r="I293" s="24" t="s">
        <v>184</v>
      </c>
      <c r="J293" s="24" t="s">
        <v>554</v>
      </c>
      <c r="K293" s="24" t="s">
        <v>551</v>
      </c>
      <c r="L293" s="24" t="s">
        <v>552</v>
      </c>
      <c r="M293" s="24">
        <v>66000</v>
      </c>
      <c r="N293" s="24" t="b">
        <v>1</v>
      </c>
      <c r="O293" s="24" t="b">
        <v>0</v>
      </c>
      <c r="P293" s="24" t="s">
        <v>401</v>
      </c>
      <c r="V293" s="92">
        <v>98500</v>
      </c>
      <c r="W293" s="92">
        <v>98899</v>
      </c>
      <c r="X293" s="24" t="str">
        <f t="shared" si="24"/>
        <v/>
      </c>
    </row>
    <row r="294" spans="1:24" x14ac:dyDescent="0.2">
      <c r="A294" s="17">
        <v>97800</v>
      </c>
      <c r="B294" s="15" t="s">
        <v>366</v>
      </c>
      <c r="C294" s="21">
        <f>VLOOKUP(A294,$H$3:$I$310,1,FALSE)</f>
        <v>97800</v>
      </c>
      <c r="D294" s="21" t="str">
        <f>VLOOKUP(A294,$H$3:$I$310,2,FALSE)</f>
        <v>Realized Securities Holding Gain (Loss)</v>
      </c>
      <c r="E294" s="21" t="str">
        <f t="shared" si="22"/>
        <v/>
      </c>
      <c r="F294" s="21"/>
      <c r="H294" s="24">
        <v>98900</v>
      </c>
      <c r="I294" s="24" t="s">
        <v>312</v>
      </c>
      <c r="J294" s="24" t="s">
        <v>554</v>
      </c>
      <c r="K294" s="24" t="s">
        <v>549</v>
      </c>
      <c r="L294" s="24" t="s">
        <v>552</v>
      </c>
      <c r="M294" s="24">
        <v>66000</v>
      </c>
      <c r="N294" s="24" t="b">
        <v>1</v>
      </c>
      <c r="O294" s="24" t="b">
        <v>0</v>
      </c>
      <c r="P294" s="24" t="s">
        <v>390</v>
      </c>
      <c r="V294" s="92">
        <v>98900</v>
      </c>
      <c r="W294" s="92">
        <v>99649</v>
      </c>
      <c r="X294" s="24" t="str">
        <f t="shared" si="24"/>
        <v/>
      </c>
    </row>
    <row r="295" spans="1:24" x14ac:dyDescent="0.2">
      <c r="A295" s="17">
        <v>97900</v>
      </c>
      <c r="B295" s="15" t="s">
        <v>367</v>
      </c>
      <c r="C295" s="21">
        <f t="shared" ref="C295:C310" si="25">VLOOKUP(A295,$H$3:$I$310,1,FALSE)</f>
        <v>97900</v>
      </c>
      <c r="D295" s="21" t="str">
        <f t="shared" ref="D295:D310" si="26">VLOOKUP(A295,$H$3:$I$310,2,FALSE)</f>
        <v>Unrealized Securities Holding Gain (Loss)</v>
      </c>
      <c r="E295" s="21" t="str">
        <f t="shared" si="22"/>
        <v/>
      </c>
      <c r="F295" s="21"/>
      <c r="H295" s="24">
        <v>99000</v>
      </c>
      <c r="I295" s="24" t="s">
        <v>185</v>
      </c>
      <c r="J295" s="24" t="s">
        <v>554</v>
      </c>
      <c r="K295" s="24" t="s">
        <v>549</v>
      </c>
      <c r="L295" s="24" t="s">
        <v>552</v>
      </c>
      <c r="M295" s="24">
        <v>66000</v>
      </c>
      <c r="N295" s="24" t="b">
        <v>1</v>
      </c>
      <c r="O295" s="24" t="b">
        <v>0</v>
      </c>
      <c r="P295" s="24" t="s">
        <v>390</v>
      </c>
      <c r="V295" s="92">
        <v>98900</v>
      </c>
      <c r="W295" s="92">
        <v>99649</v>
      </c>
      <c r="X295" s="24" t="str">
        <f t="shared" si="24"/>
        <v/>
      </c>
    </row>
    <row r="296" spans="1:24" x14ac:dyDescent="0.2">
      <c r="A296" s="17">
        <v>98000</v>
      </c>
      <c r="B296" s="62" t="s">
        <v>480</v>
      </c>
      <c r="C296" s="21">
        <f t="shared" si="25"/>
        <v>98000</v>
      </c>
      <c r="D296" s="21" t="str">
        <f t="shared" si="26"/>
        <v>Realized Land Holding Gain (Loss)</v>
      </c>
      <c r="E296" s="21" t="str">
        <f t="shared" si="22"/>
        <v/>
      </c>
      <c r="F296" s="21"/>
      <c r="H296" s="24">
        <v>99100</v>
      </c>
      <c r="I296" s="24" t="s">
        <v>186</v>
      </c>
      <c r="J296" s="24" t="s">
        <v>554</v>
      </c>
      <c r="K296" s="24" t="s">
        <v>549</v>
      </c>
      <c r="L296" s="24" t="s">
        <v>552</v>
      </c>
      <c r="M296" s="24">
        <v>66000</v>
      </c>
      <c r="N296" s="24" t="b">
        <v>1</v>
      </c>
      <c r="O296" s="24" t="b">
        <v>0</v>
      </c>
      <c r="P296" s="24" t="s">
        <v>390</v>
      </c>
      <c r="V296" s="92">
        <v>98900</v>
      </c>
      <c r="W296" s="92">
        <v>99649</v>
      </c>
      <c r="X296" s="24" t="str">
        <f t="shared" si="24"/>
        <v/>
      </c>
    </row>
    <row r="297" spans="1:24" x14ac:dyDescent="0.2">
      <c r="A297" s="17">
        <v>98100</v>
      </c>
      <c r="B297" s="63" t="s">
        <v>481</v>
      </c>
      <c r="C297" s="21">
        <f t="shared" si="25"/>
        <v>98100</v>
      </c>
      <c r="D297" s="21" t="str">
        <f t="shared" si="26"/>
        <v>Unrealized Land Holding Gain (Loss)</v>
      </c>
      <c r="E297" s="21" t="str">
        <f t="shared" si="22"/>
        <v/>
      </c>
      <c r="F297" s="21"/>
      <c r="H297" s="24">
        <v>99200</v>
      </c>
      <c r="I297" s="24" t="s">
        <v>187</v>
      </c>
      <c r="J297" s="24" t="s">
        <v>554</v>
      </c>
      <c r="K297" s="24" t="s">
        <v>549</v>
      </c>
      <c r="L297" s="24" t="s">
        <v>552</v>
      </c>
      <c r="M297" s="24">
        <v>66000</v>
      </c>
      <c r="N297" s="24" t="b">
        <v>1</v>
      </c>
      <c r="O297" s="24" t="b">
        <v>0</v>
      </c>
      <c r="P297" s="24" t="s">
        <v>390</v>
      </c>
      <c r="V297" s="92">
        <v>98900</v>
      </c>
      <c r="W297" s="92">
        <v>99649</v>
      </c>
      <c r="X297" s="24" t="str">
        <f t="shared" si="24"/>
        <v/>
      </c>
    </row>
    <row r="298" spans="1:24" x14ac:dyDescent="0.2">
      <c r="A298" s="17">
        <v>98150</v>
      </c>
      <c r="B298" s="63" t="s">
        <v>524</v>
      </c>
      <c r="C298" s="21">
        <f t="shared" si="25"/>
        <v>98150</v>
      </c>
      <c r="D298" s="21" t="str">
        <f t="shared" si="26"/>
        <v>Forex Remeasurement Gain (Loss)</v>
      </c>
      <c r="E298" s="21" t="str">
        <f t="shared" si="22"/>
        <v/>
      </c>
      <c r="F298" s="21"/>
      <c r="H298" s="24">
        <v>99400</v>
      </c>
      <c r="I298" s="24" t="s">
        <v>188</v>
      </c>
      <c r="J298" s="24" t="s">
        <v>554</v>
      </c>
      <c r="K298" s="24" t="s">
        <v>549</v>
      </c>
      <c r="L298" s="24" t="s">
        <v>552</v>
      </c>
      <c r="M298" s="24">
        <v>66000</v>
      </c>
      <c r="N298" s="24" t="b">
        <v>1</v>
      </c>
      <c r="O298" s="24" t="b">
        <v>0</v>
      </c>
      <c r="P298" s="24" t="s">
        <v>390</v>
      </c>
      <c r="V298" s="92">
        <v>98900</v>
      </c>
      <c r="W298" s="92">
        <v>99649</v>
      </c>
      <c r="X298" s="24" t="str">
        <f t="shared" si="24"/>
        <v/>
      </c>
    </row>
    <row r="299" spans="1:24" x14ac:dyDescent="0.2">
      <c r="A299" s="17">
        <v>98200</v>
      </c>
      <c r="B299" s="15" t="s">
        <v>183</v>
      </c>
      <c r="C299" s="21">
        <f t="shared" si="25"/>
        <v>98200</v>
      </c>
      <c r="D299" s="21" t="str">
        <f t="shared" si="26"/>
        <v>Interest Expense</v>
      </c>
      <c r="E299" s="21" t="str">
        <f t="shared" si="22"/>
        <v/>
      </c>
      <c r="F299" s="21"/>
      <c r="H299" s="24">
        <v>99650</v>
      </c>
      <c r="I299" s="24" t="s">
        <v>297</v>
      </c>
      <c r="J299" s="24" t="s">
        <v>554</v>
      </c>
      <c r="K299" s="24" t="s">
        <v>549</v>
      </c>
      <c r="L299" s="24" t="s">
        <v>552</v>
      </c>
      <c r="M299" s="24">
        <v>66000</v>
      </c>
      <c r="N299" s="24" t="b">
        <v>1</v>
      </c>
      <c r="O299" s="24" t="b">
        <v>0</v>
      </c>
      <c r="P299" s="24" t="s">
        <v>391</v>
      </c>
      <c r="V299" s="92">
        <v>99650</v>
      </c>
      <c r="W299" s="92">
        <v>99674</v>
      </c>
      <c r="X299" s="24" t="str">
        <f t="shared" si="24"/>
        <v/>
      </c>
    </row>
    <row r="300" spans="1:24" x14ac:dyDescent="0.2">
      <c r="A300" s="17">
        <v>98500</v>
      </c>
      <c r="B300" s="15" t="s">
        <v>184</v>
      </c>
      <c r="C300" s="21">
        <f t="shared" si="25"/>
        <v>98500</v>
      </c>
      <c r="D300" s="21" t="str">
        <f t="shared" si="26"/>
        <v>Other Expense</v>
      </c>
      <c r="E300" s="21" t="str">
        <f t="shared" si="22"/>
        <v/>
      </c>
      <c r="F300" s="21"/>
      <c r="H300" s="24">
        <v>99675</v>
      </c>
      <c r="I300" s="24" t="s">
        <v>537</v>
      </c>
      <c r="J300" s="24" t="s">
        <v>554</v>
      </c>
      <c r="K300" s="24" t="s">
        <v>549</v>
      </c>
      <c r="L300" s="24" t="s">
        <v>552</v>
      </c>
      <c r="M300" s="24">
        <v>66000</v>
      </c>
      <c r="N300" s="24" t="b">
        <v>1</v>
      </c>
      <c r="O300" s="24" t="b">
        <v>0</v>
      </c>
      <c r="P300" s="24" t="s">
        <v>392</v>
      </c>
      <c r="V300" s="92">
        <v>99675</v>
      </c>
      <c r="W300" s="92">
        <v>99689</v>
      </c>
      <c r="X300" s="24" t="str">
        <f t="shared" si="24"/>
        <v/>
      </c>
    </row>
    <row r="301" spans="1:24" x14ac:dyDescent="0.2">
      <c r="A301" s="17">
        <v>98900</v>
      </c>
      <c r="B301" s="15" t="s">
        <v>312</v>
      </c>
      <c r="C301" s="21">
        <f t="shared" si="25"/>
        <v>98900</v>
      </c>
      <c r="D301" s="21" t="str">
        <f t="shared" si="26"/>
        <v>XXXX INCOME TAX EXPENSE XXXX</v>
      </c>
      <c r="E301" s="21" t="str">
        <f t="shared" si="22"/>
        <v/>
      </c>
      <c r="F301" s="21"/>
      <c r="H301" s="24">
        <v>99690</v>
      </c>
      <c r="I301" s="24" t="s">
        <v>298</v>
      </c>
      <c r="J301" s="24" t="s">
        <v>554</v>
      </c>
      <c r="K301" s="24" t="s">
        <v>549</v>
      </c>
      <c r="L301" s="24" t="s">
        <v>552</v>
      </c>
      <c r="M301" s="24">
        <v>66000</v>
      </c>
      <c r="N301" s="24" t="b">
        <v>1</v>
      </c>
      <c r="O301" s="24" t="b">
        <v>0</v>
      </c>
      <c r="P301" s="24" t="s">
        <v>397</v>
      </c>
      <c r="V301" s="92">
        <v>99690</v>
      </c>
      <c r="W301" s="92">
        <v>99699</v>
      </c>
      <c r="X301" s="24" t="str">
        <f t="shared" si="24"/>
        <v/>
      </c>
    </row>
    <row r="302" spans="1:24" x14ac:dyDescent="0.2">
      <c r="A302" s="17">
        <v>99000</v>
      </c>
      <c r="B302" s="15" t="s">
        <v>185</v>
      </c>
      <c r="C302" s="21">
        <f t="shared" si="25"/>
        <v>99000</v>
      </c>
      <c r="D302" s="21" t="str">
        <f t="shared" si="26"/>
        <v>Income Tax Federal - Current</v>
      </c>
      <c r="E302" s="21" t="str">
        <f t="shared" si="22"/>
        <v/>
      </c>
      <c r="F302" s="21"/>
      <c r="H302" s="24">
        <v>99700</v>
      </c>
      <c r="I302" s="24" t="s">
        <v>299</v>
      </c>
      <c r="J302" s="24" t="s">
        <v>548</v>
      </c>
      <c r="K302" s="24" t="s">
        <v>549</v>
      </c>
      <c r="L302" s="24" t="s">
        <v>550</v>
      </c>
      <c r="N302" s="24" t="b">
        <v>1</v>
      </c>
      <c r="O302" s="24" t="b">
        <v>0</v>
      </c>
      <c r="P302" s="24" t="s">
        <v>393</v>
      </c>
      <c r="V302" s="92">
        <v>99700</v>
      </c>
      <c r="W302" s="92">
        <v>99998</v>
      </c>
      <c r="X302" s="24" t="str">
        <f t="shared" si="24"/>
        <v/>
      </c>
    </row>
    <row r="303" spans="1:24" x14ac:dyDescent="0.2">
      <c r="A303" s="17">
        <v>99100</v>
      </c>
      <c r="B303" s="15" t="s">
        <v>186</v>
      </c>
      <c r="C303" s="21">
        <f t="shared" si="25"/>
        <v>99100</v>
      </c>
      <c r="D303" s="21" t="str">
        <f t="shared" si="26"/>
        <v>Income Tax Federal - Deferred</v>
      </c>
      <c r="E303" s="21" t="str">
        <f t="shared" si="22"/>
        <v/>
      </c>
      <c r="F303" s="21"/>
      <c r="H303" s="24">
        <v>99999</v>
      </c>
      <c r="I303" s="24" t="s">
        <v>300</v>
      </c>
      <c r="J303" s="24" t="s">
        <v>554</v>
      </c>
      <c r="K303" s="24" t="s">
        <v>549</v>
      </c>
      <c r="L303" s="24" t="s">
        <v>552</v>
      </c>
      <c r="M303" s="24">
        <v>66000</v>
      </c>
      <c r="N303" s="24" t="b">
        <v>1</v>
      </c>
      <c r="O303" s="24" t="b">
        <v>0</v>
      </c>
      <c r="P303" s="24" t="s">
        <v>394</v>
      </c>
      <c r="V303" s="92">
        <v>99999</v>
      </c>
      <c r="W303" s="92">
        <v>99999</v>
      </c>
      <c r="X303" s="24" t="str">
        <f t="shared" si="24"/>
        <v/>
      </c>
    </row>
    <row r="304" spans="1:24" x14ac:dyDescent="0.2">
      <c r="A304" s="17">
        <v>99200</v>
      </c>
      <c r="B304" s="15" t="s">
        <v>187</v>
      </c>
      <c r="C304" s="21">
        <f t="shared" si="25"/>
        <v>99200</v>
      </c>
      <c r="D304" s="21" t="str">
        <f t="shared" si="26"/>
        <v>State Replacement Tax</v>
      </c>
      <c r="E304" s="21" t="str">
        <f t="shared" si="22"/>
        <v/>
      </c>
      <c r="F304" s="21"/>
    </row>
    <row r="305" spans="1:6" x14ac:dyDescent="0.2">
      <c r="A305" s="17">
        <v>99400</v>
      </c>
      <c r="B305" s="15" t="s">
        <v>188</v>
      </c>
      <c r="C305" s="21">
        <f t="shared" si="25"/>
        <v>99400</v>
      </c>
      <c r="D305" s="21" t="str">
        <f t="shared" si="26"/>
        <v>Local Replacement Tax</v>
      </c>
      <c r="E305" s="21" t="str">
        <f t="shared" si="22"/>
        <v/>
      </c>
      <c r="F305" s="21"/>
    </row>
    <row r="306" spans="1:6" x14ac:dyDescent="0.2">
      <c r="A306" s="17">
        <v>99650</v>
      </c>
      <c r="B306" s="15" t="s">
        <v>297</v>
      </c>
      <c r="C306" s="21">
        <f t="shared" si="25"/>
        <v>99650</v>
      </c>
      <c r="D306" s="21" t="str">
        <f t="shared" si="26"/>
        <v>XXXX EXTRAORDINARY ITEMS XXXX</v>
      </c>
      <c r="E306" s="21" t="str">
        <f t="shared" si="22"/>
        <v/>
      </c>
      <c r="F306" s="21"/>
    </row>
    <row r="307" spans="1:6" x14ac:dyDescent="0.2">
      <c r="A307" s="17">
        <v>99675</v>
      </c>
      <c r="B307" s="26" t="s">
        <v>537</v>
      </c>
      <c r="C307" s="21">
        <f t="shared" si="25"/>
        <v>99675</v>
      </c>
      <c r="D307" s="21" t="str">
        <f t="shared" si="26"/>
        <v>XXXX CHANGES IN ACCT PRINCIPLES XXXX</v>
      </c>
      <c r="E307" s="21" t="str">
        <f t="shared" si="22"/>
        <v/>
      </c>
      <c r="F307" s="21"/>
    </row>
    <row r="308" spans="1:6" x14ac:dyDescent="0.2">
      <c r="A308" s="17">
        <v>99690</v>
      </c>
      <c r="B308" s="15" t="s">
        <v>298</v>
      </c>
      <c r="C308" s="21">
        <f t="shared" si="25"/>
        <v>99690</v>
      </c>
      <c r="D308" s="21" t="str">
        <f t="shared" si="26"/>
        <v>XXXX DISC OPERATIONS XXXX</v>
      </c>
      <c r="E308" s="21" t="str">
        <f t="shared" si="22"/>
        <v/>
      </c>
      <c r="F308" s="21"/>
    </row>
    <row r="309" spans="1:6" x14ac:dyDescent="0.2">
      <c r="A309" s="17">
        <v>99700</v>
      </c>
      <c r="B309" s="15" t="s">
        <v>299</v>
      </c>
      <c r="C309" s="21">
        <f t="shared" si="25"/>
        <v>99700</v>
      </c>
      <c r="D309" s="21" t="str">
        <f t="shared" si="26"/>
        <v>XXXX STATISTICAL ACCTS XXXX</v>
      </c>
      <c r="E309" s="21" t="str">
        <f t="shared" si="22"/>
        <v/>
      </c>
      <c r="F309" s="21"/>
    </row>
    <row r="310" spans="1:6" x14ac:dyDescent="0.2">
      <c r="A310" s="18">
        <v>99999</v>
      </c>
      <c r="B310" s="19" t="s">
        <v>300</v>
      </c>
      <c r="C310" s="21">
        <f t="shared" si="25"/>
        <v>99999</v>
      </c>
      <c r="D310" s="21" t="str">
        <f t="shared" si="26"/>
        <v>XXXX SCRATCH XXXX</v>
      </c>
      <c r="E310" s="21" t="str">
        <f t="shared" si="22"/>
        <v/>
      </c>
      <c r="F310" s="2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0"/>
  <sheetViews>
    <sheetView zoomScale="85" zoomScaleNormal="85" workbookViewId="0">
      <selection sqref="A1:B1"/>
    </sheetView>
  </sheetViews>
  <sheetFormatPr defaultRowHeight="12.75" x14ac:dyDescent="0.2"/>
  <cols>
    <col min="1" max="1" width="8.28515625" style="24" bestFit="1" customWidth="1"/>
    <col min="2" max="2" width="39.42578125" style="24" bestFit="1" customWidth="1"/>
    <col min="3" max="3" width="6.140625" style="24" bestFit="1" customWidth="1"/>
    <col min="4" max="6" width="39.42578125" style="24" customWidth="1"/>
    <col min="7" max="8" width="9.140625" style="24"/>
    <col min="9" max="9" width="39.42578125" style="24" bestFit="1" customWidth="1"/>
    <col min="10" max="16384" width="9.140625" style="24"/>
  </cols>
  <sheetData>
    <row r="1" spans="1:24" x14ac:dyDescent="0.2">
      <c r="A1" s="90" t="s">
        <v>562</v>
      </c>
      <c r="C1" s="90" t="s">
        <v>563</v>
      </c>
    </row>
    <row r="2" spans="1:24" x14ac:dyDescent="0.2">
      <c r="A2" s="88" t="s">
        <v>0</v>
      </c>
      <c r="B2" s="89" t="s">
        <v>189</v>
      </c>
      <c r="C2" s="58"/>
      <c r="D2" s="58"/>
      <c r="E2" s="58" t="s">
        <v>561</v>
      </c>
      <c r="F2" s="58"/>
    </row>
    <row r="3" spans="1:24" x14ac:dyDescent="0.2">
      <c r="A3" s="17">
        <v>10100</v>
      </c>
      <c r="B3" s="15" t="s">
        <v>1</v>
      </c>
      <c r="C3" s="21">
        <f>VLOOKUP(A3,$H$3:$I$287,1,FALSE)</f>
        <v>10100</v>
      </c>
      <c r="D3" s="21" t="str">
        <f>VLOOKUP(A3,$H$3:$I$287,2,FALSE)</f>
        <v>Cash in Bank</v>
      </c>
      <c r="E3" s="21" t="str">
        <f>IF(B3=D3,"","CHANGE")</f>
        <v/>
      </c>
      <c r="F3" s="21"/>
      <c r="G3" s="24">
        <f>VLOOKUP(H3,$A$3:$B$310,1,FALSE)</f>
        <v>10100</v>
      </c>
      <c r="H3" s="24">
        <v>10100</v>
      </c>
      <c r="I3" s="24" t="s">
        <v>1</v>
      </c>
      <c r="J3" s="24" t="s">
        <v>548</v>
      </c>
      <c r="K3" s="24" t="s">
        <v>549</v>
      </c>
      <c r="L3" s="24" t="s">
        <v>550</v>
      </c>
      <c r="N3" s="24" t="b">
        <v>1</v>
      </c>
      <c r="O3" s="24" t="b">
        <v>0</v>
      </c>
      <c r="Q3" s="24" t="s">
        <v>511</v>
      </c>
      <c r="V3" s="92">
        <v>10000</v>
      </c>
      <c r="W3" s="92">
        <v>14999</v>
      </c>
      <c r="X3" s="24" t="str">
        <f>IF(H3&gt;=V3,IF(H3&lt;=W3,"","ERROR"),"ERROR")</f>
        <v/>
      </c>
    </row>
    <row r="4" spans="1:24" x14ac:dyDescent="0.2">
      <c r="A4" s="17">
        <v>11000</v>
      </c>
      <c r="B4" s="15" t="s">
        <v>1</v>
      </c>
      <c r="C4" s="21">
        <f t="shared" ref="C4:C67" si="0">VLOOKUP(A4,$H$3:$I$287,1,FALSE)</f>
        <v>11000</v>
      </c>
      <c r="D4" s="21" t="str">
        <f t="shared" ref="D4:D67" si="1">VLOOKUP(A4,$H$3:$I$287,2,FALSE)</f>
        <v>Cash in Bank</v>
      </c>
      <c r="E4" s="21" t="str">
        <f t="shared" ref="E4:E67" si="2">IF(B4=D4,"","CHANGE")</f>
        <v/>
      </c>
      <c r="F4" s="21"/>
      <c r="G4" s="24">
        <f t="shared" ref="G4:G67" si="3">VLOOKUP(H4,$A$3:$B$310,1,FALSE)</f>
        <v>11000</v>
      </c>
      <c r="H4" s="24">
        <v>11000</v>
      </c>
      <c r="I4" s="24" t="s">
        <v>1</v>
      </c>
      <c r="J4" s="24" t="s">
        <v>548</v>
      </c>
      <c r="K4" s="24" t="s">
        <v>549</v>
      </c>
      <c r="L4" s="24" t="s">
        <v>550</v>
      </c>
      <c r="N4" s="24" t="b">
        <v>1</v>
      </c>
      <c r="O4" s="24" t="b">
        <v>0</v>
      </c>
      <c r="Q4" s="24" t="s">
        <v>511</v>
      </c>
      <c r="V4" s="92">
        <v>10000</v>
      </c>
      <c r="W4" s="92">
        <v>14999</v>
      </c>
      <c r="X4" s="24" t="str">
        <f t="shared" ref="X4:X67" si="4">IF(H4&gt;=V4,IF(H4&lt;=W4,"","ERROR"),"ERROR")</f>
        <v/>
      </c>
    </row>
    <row r="5" spans="1:24" x14ac:dyDescent="0.2">
      <c r="A5" s="17">
        <v>13000</v>
      </c>
      <c r="B5" s="15" t="s">
        <v>2</v>
      </c>
      <c r="C5" s="21">
        <f t="shared" si="0"/>
        <v>13000</v>
      </c>
      <c r="D5" s="21" t="str">
        <f t="shared" si="1"/>
        <v>Certificates of Deposit</v>
      </c>
      <c r="E5" s="21" t="str">
        <f t="shared" si="2"/>
        <v/>
      </c>
      <c r="F5" s="21"/>
      <c r="G5" s="24">
        <f t="shared" si="3"/>
        <v>13000</v>
      </c>
      <c r="H5" s="24">
        <v>13000</v>
      </c>
      <c r="I5" s="24" t="s">
        <v>2</v>
      </c>
      <c r="J5" s="24" t="s">
        <v>548</v>
      </c>
      <c r="K5" s="24" t="s">
        <v>549</v>
      </c>
      <c r="L5" s="24" t="s">
        <v>550</v>
      </c>
      <c r="N5" s="24" t="b">
        <v>1</v>
      </c>
      <c r="O5" s="24" t="b">
        <v>0</v>
      </c>
      <c r="Q5" s="24" t="s">
        <v>511</v>
      </c>
      <c r="V5" s="92">
        <v>10000</v>
      </c>
      <c r="W5" s="92">
        <v>14999</v>
      </c>
      <c r="X5" s="24" t="str">
        <f t="shared" si="4"/>
        <v/>
      </c>
    </row>
    <row r="6" spans="1:24" x14ac:dyDescent="0.2">
      <c r="A6" s="17">
        <v>13500</v>
      </c>
      <c r="B6" s="15" t="s">
        <v>316</v>
      </c>
      <c r="C6" s="21">
        <f t="shared" si="0"/>
        <v>13500</v>
      </c>
      <c r="D6" s="21" t="str">
        <f t="shared" si="1"/>
        <v>Undeposited Funds</v>
      </c>
      <c r="E6" s="21" t="str">
        <f t="shared" si="2"/>
        <v/>
      </c>
      <c r="F6" s="21"/>
      <c r="G6" s="24">
        <f t="shared" si="3"/>
        <v>13500</v>
      </c>
      <c r="H6" s="24">
        <v>13500</v>
      </c>
      <c r="I6" s="24" t="s">
        <v>316</v>
      </c>
      <c r="J6" s="24" t="s">
        <v>548</v>
      </c>
      <c r="K6" s="24" t="s">
        <v>549</v>
      </c>
      <c r="L6" s="24" t="s">
        <v>550</v>
      </c>
      <c r="N6" s="24" t="b">
        <v>1</v>
      </c>
      <c r="O6" s="24" t="b">
        <v>0</v>
      </c>
      <c r="Q6" s="24" t="s">
        <v>511</v>
      </c>
      <c r="V6" s="92">
        <v>10000</v>
      </c>
      <c r="W6" s="92">
        <v>14999</v>
      </c>
      <c r="X6" s="24" t="str">
        <f t="shared" si="4"/>
        <v/>
      </c>
    </row>
    <row r="7" spans="1:24" x14ac:dyDescent="0.2">
      <c r="A7" s="17">
        <v>14000</v>
      </c>
      <c r="B7" s="15" t="s">
        <v>3</v>
      </c>
      <c r="C7" s="21">
        <f t="shared" si="0"/>
        <v>14000</v>
      </c>
      <c r="D7" s="21" t="str">
        <f t="shared" si="1"/>
        <v>Securities: Less than 90 Days</v>
      </c>
      <c r="E7" s="21" t="str">
        <f t="shared" si="2"/>
        <v/>
      </c>
      <c r="F7" s="21"/>
      <c r="G7" s="24">
        <f t="shared" si="3"/>
        <v>14000</v>
      </c>
      <c r="H7" s="24">
        <v>14000</v>
      </c>
      <c r="I7" s="24" t="s">
        <v>3</v>
      </c>
      <c r="J7" s="24" t="s">
        <v>548</v>
      </c>
      <c r="K7" s="24" t="s">
        <v>549</v>
      </c>
      <c r="L7" s="24" t="s">
        <v>550</v>
      </c>
      <c r="N7" s="24" t="b">
        <v>1</v>
      </c>
      <c r="O7" s="24" t="b">
        <v>0</v>
      </c>
      <c r="Q7" s="24" t="s">
        <v>511</v>
      </c>
      <c r="V7" s="92">
        <v>10000</v>
      </c>
      <c r="W7" s="92">
        <v>14999</v>
      </c>
      <c r="X7" s="24" t="str">
        <f t="shared" si="4"/>
        <v/>
      </c>
    </row>
    <row r="8" spans="1:24" x14ac:dyDescent="0.2">
      <c r="A8" s="17">
        <v>15000</v>
      </c>
      <c r="B8" s="15" t="s">
        <v>4</v>
      </c>
      <c r="C8" s="21">
        <f t="shared" si="0"/>
        <v>15000</v>
      </c>
      <c r="D8" s="21" t="str">
        <f t="shared" si="1"/>
        <v>Securities: Trading</v>
      </c>
      <c r="E8" s="21" t="str">
        <f t="shared" si="2"/>
        <v/>
      </c>
      <c r="F8" s="21"/>
      <c r="G8" s="24">
        <f t="shared" si="3"/>
        <v>15000</v>
      </c>
      <c r="H8" s="24">
        <v>15000</v>
      </c>
      <c r="I8" s="24" t="s">
        <v>4</v>
      </c>
      <c r="J8" s="24" t="s">
        <v>548</v>
      </c>
      <c r="K8" s="24" t="s">
        <v>549</v>
      </c>
      <c r="L8" s="24" t="s">
        <v>550</v>
      </c>
      <c r="N8" s="24" t="b">
        <v>1</v>
      </c>
      <c r="O8" s="24" t="b">
        <v>0</v>
      </c>
      <c r="Q8" s="24" t="s">
        <v>318</v>
      </c>
      <c r="V8" s="92">
        <v>15000</v>
      </c>
      <c r="W8" s="92">
        <v>15999</v>
      </c>
      <c r="X8" s="24" t="str">
        <f t="shared" si="4"/>
        <v/>
      </c>
    </row>
    <row r="9" spans="1:24" x14ac:dyDescent="0.2">
      <c r="A9" s="17">
        <v>16000</v>
      </c>
      <c r="B9" s="15" t="s">
        <v>5</v>
      </c>
      <c r="C9" s="21">
        <f t="shared" si="0"/>
        <v>16000</v>
      </c>
      <c r="D9" s="21" t="str">
        <f t="shared" si="1"/>
        <v>Securities: AFS</v>
      </c>
      <c r="E9" s="21" t="str">
        <f t="shared" si="2"/>
        <v/>
      </c>
      <c r="F9" s="21"/>
      <c r="G9" s="24">
        <f t="shared" si="3"/>
        <v>16000</v>
      </c>
      <c r="H9" s="24">
        <v>16000</v>
      </c>
      <c r="I9" s="24" t="s">
        <v>5</v>
      </c>
      <c r="J9" s="24" t="s">
        <v>548</v>
      </c>
      <c r="K9" s="24" t="s">
        <v>549</v>
      </c>
      <c r="L9" s="24" t="s">
        <v>550</v>
      </c>
      <c r="N9" s="24" t="b">
        <v>1</v>
      </c>
      <c r="O9" s="24" t="b">
        <v>0</v>
      </c>
      <c r="Q9" s="24" t="s">
        <v>502</v>
      </c>
      <c r="V9" s="92">
        <v>16000</v>
      </c>
      <c r="W9" s="92">
        <v>16999</v>
      </c>
      <c r="X9" s="24" t="str">
        <f t="shared" si="4"/>
        <v/>
      </c>
    </row>
    <row r="10" spans="1:24" x14ac:dyDescent="0.2">
      <c r="A10" s="17">
        <v>17000</v>
      </c>
      <c r="B10" s="15" t="s">
        <v>6</v>
      </c>
      <c r="C10" s="21">
        <f t="shared" si="0"/>
        <v>17000</v>
      </c>
      <c r="D10" s="21" t="str">
        <f t="shared" si="1"/>
        <v>Securities: HTM</v>
      </c>
      <c r="E10" s="21" t="str">
        <f t="shared" si="2"/>
        <v/>
      </c>
      <c r="F10" s="21"/>
      <c r="G10" s="24">
        <f t="shared" si="3"/>
        <v>17000</v>
      </c>
      <c r="H10" s="24">
        <v>17000</v>
      </c>
      <c r="I10" s="24" t="s">
        <v>6</v>
      </c>
      <c r="J10" s="24" t="s">
        <v>548</v>
      </c>
      <c r="K10" s="24" t="s">
        <v>549</v>
      </c>
      <c r="L10" s="24" t="s">
        <v>550</v>
      </c>
      <c r="N10" s="24" t="b">
        <v>1</v>
      </c>
      <c r="O10" s="24" t="b">
        <v>0</v>
      </c>
      <c r="Q10" s="24" t="s">
        <v>503</v>
      </c>
      <c r="V10" s="92">
        <v>17000</v>
      </c>
      <c r="W10" s="92">
        <v>17499</v>
      </c>
      <c r="X10" s="24" t="str">
        <f t="shared" si="4"/>
        <v/>
      </c>
    </row>
    <row r="11" spans="1:24" x14ac:dyDescent="0.2">
      <c r="A11" s="17">
        <v>17500</v>
      </c>
      <c r="B11" s="15" t="s">
        <v>500</v>
      </c>
      <c r="C11" s="21">
        <f t="shared" si="0"/>
        <v>17500</v>
      </c>
      <c r="D11" s="21" t="str">
        <f t="shared" si="1"/>
        <v>Derivative Asset - Current</v>
      </c>
      <c r="E11" s="21" t="str">
        <f t="shared" si="2"/>
        <v/>
      </c>
      <c r="F11" s="21"/>
      <c r="G11" s="24">
        <f t="shared" si="3"/>
        <v>17500</v>
      </c>
      <c r="H11" s="24">
        <v>17500</v>
      </c>
      <c r="I11" s="24" t="s">
        <v>500</v>
      </c>
      <c r="J11" s="24" t="s">
        <v>548</v>
      </c>
      <c r="K11" s="24" t="s">
        <v>549</v>
      </c>
      <c r="L11" s="24" t="s">
        <v>550</v>
      </c>
      <c r="N11" s="24" t="b">
        <v>1</v>
      </c>
      <c r="O11" s="24" t="b">
        <v>0</v>
      </c>
      <c r="Q11" s="24" t="s">
        <v>504</v>
      </c>
      <c r="V11" s="92">
        <v>17500</v>
      </c>
      <c r="W11" s="92">
        <v>17999</v>
      </c>
      <c r="X11" s="24" t="str">
        <f t="shared" si="4"/>
        <v/>
      </c>
    </row>
    <row r="12" spans="1:24" x14ac:dyDescent="0.2">
      <c r="A12" s="17">
        <v>18000</v>
      </c>
      <c r="B12" s="15" t="s">
        <v>527</v>
      </c>
      <c r="C12" s="21">
        <f t="shared" si="0"/>
        <v>18000</v>
      </c>
      <c r="D12" s="21" t="str">
        <f t="shared" si="1"/>
        <v>Investment in Sub - Current</v>
      </c>
      <c r="E12" s="21" t="str">
        <f t="shared" si="2"/>
        <v/>
      </c>
      <c r="F12" s="21"/>
      <c r="G12" s="24">
        <f t="shared" si="3"/>
        <v>18000</v>
      </c>
      <c r="H12" s="24">
        <v>18000</v>
      </c>
      <c r="I12" s="24" t="s">
        <v>527</v>
      </c>
      <c r="J12" s="24" t="s">
        <v>548</v>
      </c>
      <c r="K12" s="24" t="s">
        <v>549</v>
      </c>
      <c r="L12" s="24" t="s">
        <v>550</v>
      </c>
      <c r="N12" s="24" t="b">
        <v>1</v>
      </c>
      <c r="O12" s="24" t="b">
        <v>0</v>
      </c>
      <c r="Q12" s="24" t="s">
        <v>505</v>
      </c>
      <c r="V12" s="92">
        <v>18000</v>
      </c>
      <c r="W12" s="92">
        <v>18999</v>
      </c>
      <c r="X12" s="24" t="str">
        <f t="shared" si="4"/>
        <v/>
      </c>
    </row>
    <row r="13" spans="1:24" x14ac:dyDescent="0.2">
      <c r="A13" s="17">
        <v>19000</v>
      </c>
      <c r="B13" s="15" t="s">
        <v>7</v>
      </c>
      <c r="C13" s="21">
        <f t="shared" si="0"/>
        <v>19000</v>
      </c>
      <c r="D13" s="21" t="str">
        <f t="shared" si="1"/>
        <v>Investment in Unused Land</v>
      </c>
      <c r="E13" s="21" t="str">
        <f t="shared" si="2"/>
        <v/>
      </c>
      <c r="F13" s="21"/>
      <c r="G13" s="24">
        <f t="shared" si="3"/>
        <v>19000</v>
      </c>
      <c r="H13" s="24">
        <v>19000</v>
      </c>
      <c r="I13" s="24" t="s">
        <v>7</v>
      </c>
      <c r="J13" s="24" t="s">
        <v>548</v>
      </c>
      <c r="K13" s="24" t="s">
        <v>549</v>
      </c>
      <c r="L13" s="24" t="s">
        <v>550</v>
      </c>
      <c r="N13" s="24" t="b">
        <v>1</v>
      </c>
      <c r="O13" s="24" t="b">
        <v>0</v>
      </c>
      <c r="Q13" s="24" t="s">
        <v>319</v>
      </c>
      <c r="V13" s="92">
        <v>19000</v>
      </c>
      <c r="W13" s="92">
        <v>19999</v>
      </c>
      <c r="X13" s="24" t="str">
        <f t="shared" si="4"/>
        <v/>
      </c>
    </row>
    <row r="14" spans="1:24" x14ac:dyDescent="0.2">
      <c r="A14" s="17">
        <v>20000</v>
      </c>
      <c r="B14" s="15" t="s">
        <v>8</v>
      </c>
      <c r="C14" s="21">
        <f t="shared" si="0"/>
        <v>20000</v>
      </c>
      <c r="D14" s="21" t="str">
        <f t="shared" si="1"/>
        <v>Accounts Receivable: Trade</v>
      </c>
      <c r="E14" s="21" t="str">
        <f t="shared" si="2"/>
        <v/>
      </c>
      <c r="F14" s="21"/>
      <c r="G14" s="24">
        <f t="shared" si="3"/>
        <v>20000</v>
      </c>
      <c r="H14" s="24">
        <v>20000</v>
      </c>
      <c r="I14" s="24" t="s">
        <v>8</v>
      </c>
      <c r="J14" s="24" t="s">
        <v>548</v>
      </c>
      <c r="K14" s="24" t="s">
        <v>549</v>
      </c>
      <c r="L14" s="24" t="s">
        <v>550</v>
      </c>
      <c r="N14" s="24" t="b">
        <v>1</v>
      </c>
      <c r="O14" s="24" t="b">
        <v>0</v>
      </c>
      <c r="Q14" s="24" t="s">
        <v>320</v>
      </c>
      <c r="V14" s="92">
        <v>20000</v>
      </c>
      <c r="W14" s="92">
        <v>20199</v>
      </c>
      <c r="X14" s="24" t="str">
        <f t="shared" si="4"/>
        <v/>
      </c>
    </row>
    <row r="15" spans="1:24" x14ac:dyDescent="0.2">
      <c r="A15" s="17">
        <v>20199</v>
      </c>
      <c r="B15" s="15" t="s">
        <v>9</v>
      </c>
      <c r="C15" s="21">
        <f t="shared" si="0"/>
        <v>20199</v>
      </c>
      <c r="D15" s="21" t="str">
        <f t="shared" si="1"/>
        <v>Allowance for Doubtful Acct</v>
      </c>
      <c r="E15" s="21" t="str">
        <f t="shared" si="2"/>
        <v/>
      </c>
      <c r="F15" s="21"/>
      <c r="G15" s="24">
        <f t="shared" si="3"/>
        <v>20199</v>
      </c>
      <c r="H15" s="24">
        <v>20199</v>
      </c>
      <c r="I15" s="24" t="s">
        <v>9</v>
      </c>
      <c r="J15" s="24" t="s">
        <v>548</v>
      </c>
      <c r="K15" s="24" t="s">
        <v>549</v>
      </c>
      <c r="L15" s="24" t="s">
        <v>550</v>
      </c>
      <c r="N15" s="24" t="b">
        <v>1</v>
      </c>
      <c r="O15" s="24" t="b">
        <v>0</v>
      </c>
      <c r="Q15" s="24" t="s">
        <v>320</v>
      </c>
      <c r="V15" s="92">
        <v>20000</v>
      </c>
      <c r="W15" s="92">
        <v>20199</v>
      </c>
      <c r="X15" s="24" t="str">
        <f t="shared" si="4"/>
        <v/>
      </c>
    </row>
    <row r="16" spans="1:24" x14ac:dyDescent="0.2">
      <c r="A16" s="17">
        <v>20200</v>
      </c>
      <c r="B16" s="15" t="s">
        <v>10</v>
      </c>
      <c r="C16" s="21">
        <f t="shared" si="0"/>
        <v>20200</v>
      </c>
      <c r="D16" s="21" t="str">
        <f t="shared" si="1"/>
        <v>Accrued Interest Receivable</v>
      </c>
      <c r="E16" s="21" t="str">
        <f t="shared" si="2"/>
        <v/>
      </c>
      <c r="F16" s="21"/>
      <c r="G16" s="24">
        <f t="shared" si="3"/>
        <v>20200</v>
      </c>
      <c r="H16" s="24">
        <v>20200</v>
      </c>
      <c r="I16" s="24" t="s">
        <v>10</v>
      </c>
      <c r="J16" s="24" t="s">
        <v>548</v>
      </c>
      <c r="K16" s="24" t="s">
        <v>549</v>
      </c>
      <c r="L16" s="24" t="s">
        <v>550</v>
      </c>
      <c r="N16" s="24" t="b">
        <v>1</v>
      </c>
      <c r="O16" s="24" t="b">
        <v>0</v>
      </c>
      <c r="Q16" s="24" t="s">
        <v>321</v>
      </c>
      <c r="V16" s="92">
        <v>20200</v>
      </c>
      <c r="W16" s="92">
        <v>23999</v>
      </c>
      <c r="X16" s="24" t="str">
        <f t="shared" si="4"/>
        <v/>
      </c>
    </row>
    <row r="17" spans="1:24" x14ac:dyDescent="0.2">
      <c r="A17" s="17">
        <v>20600</v>
      </c>
      <c r="B17" s="15" t="s">
        <v>195</v>
      </c>
      <c r="C17" s="21">
        <f t="shared" si="0"/>
        <v>20600</v>
      </c>
      <c r="D17" s="21" t="str">
        <f t="shared" si="1"/>
        <v>Accrued Dividends Receivable</v>
      </c>
      <c r="E17" s="21" t="str">
        <f t="shared" si="2"/>
        <v/>
      </c>
      <c r="F17" s="21"/>
      <c r="G17" s="24">
        <f t="shared" si="3"/>
        <v>20600</v>
      </c>
      <c r="H17" s="24">
        <v>20600</v>
      </c>
      <c r="I17" s="24" t="s">
        <v>195</v>
      </c>
      <c r="J17" s="24" t="s">
        <v>548</v>
      </c>
      <c r="K17" s="24" t="s">
        <v>549</v>
      </c>
      <c r="L17" s="24" t="s">
        <v>550</v>
      </c>
      <c r="N17" s="24" t="b">
        <v>1</v>
      </c>
      <c r="O17" s="24" t="b">
        <v>0</v>
      </c>
      <c r="Q17" s="24" t="s">
        <v>321</v>
      </c>
      <c r="V17" s="92">
        <v>20200</v>
      </c>
      <c r="W17" s="92">
        <v>23999</v>
      </c>
      <c r="X17" s="24" t="str">
        <f t="shared" si="4"/>
        <v/>
      </c>
    </row>
    <row r="18" spans="1:24" x14ac:dyDescent="0.2">
      <c r="A18" s="17">
        <v>20700</v>
      </c>
      <c r="B18" s="15" t="s">
        <v>11</v>
      </c>
      <c r="C18" s="21">
        <f t="shared" si="0"/>
        <v>20700</v>
      </c>
      <c r="D18" s="21" t="str">
        <f t="shared" si="1"/>
        <v>Unbilled Revenue</v>
      </c>
      <c r="E18" s="21" t="str">
        <f t="shared" si="2"/>
        <v/>
      </c>
      <c r="F18" s="21"/>
      <c r="G18" s="24">
        <f t="shared" si="3"/>
        <v>20700</v>
      </c>
      <c r="H18" s="24">
        <v>20700</v>
      </c>
      <c r="I18" s="24" t="s">
        <v>11</v>
      </c>
      <c r="J18" s="24" t="s">
        <v>548</v>
      </c>
      <c r="K18" s="24" t="s">
        <v>549</v>
      </c>
      <c r="L18" s="24" t="s">
        <v>550</v>
      </c>
      <c r="N18" s="24" t="b">
        <v>1</v>
      </c>
      <c r="O18" s="24" t="b">
        <v>0</v>
      </c>
      <c r="Q18" s="24" t="s">
        <v>321</v>
      </c>
      <c r="V18" s="92">
        <v>20200</v>
      </c>
      <c r="W18" s="92">
        <v>23999</v>
      </c>
      <c r="X18" s="24" t="str">
        <f t="shared" si="4"/>
        <v/>
      </c>
    </row>
    <row r="19" spans="1:24" x14ac:dyDescent="0.2">
      <c r="A19" s="17">
        <v>20800</v>
      </c>
      <c r="B19" s="15" t="s">
        <v>12</v>
      </c>
      <c r="C19" s="21">
        <f t="shared" si="0"/>
        <v>20800</v>
      </c>
      <c r="D19" s="21" t="str">
        <f t="shared" si="1"/>
        <v>Subscriptions Receivable</v>
      </c>
      <c r="E19" s="21" t="str">
        <f t="shared" si="2"/>
        <v/>
      </c>
      <c r="F19" s="21"/>
      <c r="G19" s="24">
        <f t="shared" si="3"/>
        <v>20800</v>
      </c>
      <c r="H19" s="24">
        <v>20800</v>
      </c>
      <c r="I19" s="24" t="s">
        <v>12</v>
      </c>
      <c r="J19" s="24" t="s">
        <v>548</v>
      </c>
      <c r="K19" s="24" t="s">
        <v>549</v>
      </c>
      <c r="L19" s="24" t="s">
        <v>550</v>
      </c>
      <c r="N19" s="24" t="b">
        <v>1</v>
      </c>
      <c r="O19" s="24" t="b">
        <v>0</v>
      </c>
      <c r="Q19" s="24" t="s">
        <v>321</v>
      </c>
      <c r="V19" s="92">
        <v>20200</v>
      </c>
      <c r="W19" s="92">
        <v>23999</v>
      </c>
      <c r="X19" s="24" t="str">
        <f t="shared" si="4"/>
        <v/>
      </c>
    </row>
    <row r="20" spans="1:24" x14ac:dyDescent="0.2">
      <c r="A20" s="17">
        <v>20900</v>
      </c>
      <c r="B20" s="15" t="s">
        <v>13</v>
      </c>
      <c r="C20" s="21">
        <f t="shared" si="0"/>
        <v>20900</v>
      </c>
      <c r="D20" s="21" t="str">
        <f t="shared" si="1"/>
        <v>Other Receivables</v>
      </c>
      <c r="E20" s="21" t="str">
        <f t="shared" si="2"/>
        <v/>
      </c>
      <c r="F20" s="21"/>
      <c r="G20" s="24">
        <f t="shared" si="3"/>
        <v>20900</v>
      </c>
      <c r="H20" s="24">
        <v>20900</v>
      </c>
      <c r="I20" s="24" t="s">
        <v>13</v>
      </c>
      <c r="J20" s="24" t="s">
        <v>548</v>
      </c>
      <c r="K20" s="24" t="s">
        <v>549</v>
      </c>
      <c r="L20" s="24" t="s">
        <v>550</v>
      </c>
      <c r="N20" s="24" t="b">
        <v>1</v>
      </c>
      <c r="O20" s="24" t="b">
        <v>0</v>
      </c>
      <c r="Q20" s="24" t="s">
        <v>321</v>
      </c>
      <c r="V20" s="92">
        <v>20200</v>
      </c>
      <c r="W20" s="92">
        <v>23999</v>
      </c>
      <c r="X20" s="24" t="str">
        <f t="shared" si="4"/>
        <v/>
      </c>
    </row>
    <row r="21" spans="1:24" x14ac:dyDescent="0.2">
      <c r="A21" s="17">
        <v>21000</v>
      </c>
      <c r="B21" s="15" t="s">
        <v>14</v>
      </c>
      <c r="C21" s="21">
        <f t="shared" si="0"/>
        <v>21000</v>
      </c>
      <c r="D21" s="21" t="str">
        <f t="shared" si="1"/>
        <v>Due from Shareholder</v>
      </c>
      <c r="E21" s="21" t="str">
        <f t="shared" si="2"/>
        <v/>
      </c>
      <c r="F21" s="21"/>
      <c r="G21" s="24">
        <f t="shared" si="3"/>
        <v>21000</v>
      </c>
      <c r="H21" s="24">
        <v>21000</v>
      </c>
      <c r="I21" s="24" t="s">
        <v>14</v>
      </c>
      <c r="J21" s="24" t="s">
        <v>548</v>
      </c>
      <c r="K21" s="24" t="s">
        <v>549</v>
      </c>
      <c r="L21" s="24" t="s">
        <v>550</v>
      </c>
      <c r="N21" s="24" t="b">
        <v>1</v>
      </c>
      <c r="O21" s="24" t="b">
        <v>0</v>
      </c>
      <c r="Q21" s="24" t="s">
        <v>321</v>
      </c>
      <c r="V21" s="92">
        <v>20200</v>
      </c>
      <c r="W21" s="92">
        <v>23999</v>
      </c>
      <c r="X21" s="24" t="str">
        <f t="shared" si="4"/>
        <v/>
      </c>
    </row>
    <row r="22" spans="1:24" x14ac:dyDescent="0.2">
      <c r="A22" s="17">
        <v>22000</v>
      </c>
      <c r="B22" s="15" t="s">
        <v>15</v>
      </c>
      <c r="C22" s="21">
        <f t="shared" si="0"/>
        <v>22000</v>
      </c>
      <c r="D22" s="21" t="str">
        <f t="shared" si="1"/>
        <v>Employee Loans</v>
      </c>
      <c r="E22" s="21" t="str">
        <f t="shared" si="2"/>
        <v/>
      </c>
      <c r="F22" s="21"/>
      <c r="G22" s="24">
        <f t="shared" si="3"/>
        <v>22000</v>
      </c>
      <c r="H22" s="24">
        <v>22000</v>
      </c>
      <c r="I22" s="24" t="s">
        <v>15</v>
      </c>
      <c r="J22" s="24" t="s">
        <v>548</v>
      </c>
      <c r="K22" s="24" t="s">
        <v>549</v>
      </c>
      <c r="L22" s="24" t="s">
        <v>550</v>
      </c>
      <c r="N22" s="24" t="b">
        <v>1</v>
      </c>
      <c r="O22" s="24" t="b">
        <v>0</v>
      </c>
      <c r="Q22" s="24" t="s">
        <v>321</v>
      </c>
      <c r="V22" s="92">
        <v>20200</v>
      </c>
      <c r="W22" s="92">
        <v>23999</v>
      </c>
      <c r="X22" s="24" t="str">
        <f t="shared" si="4"/>
        <v/>
      </c>
    </row>
    <row r="23" spans="1:24" x14ac:dyDescent="0.2">
      <c r="A23" s="17">
        <v>23000</v>
      </c>
      <c r="B23" s="15" t="s">
        <v>16</v>
      </c>
      <c r="C23" s="21">
        <f t="shared" si="0"/>
        <v>23000</v>
      </c>
      <c r="D23" s="21" t="str">
        <f t="shared" si="1"/>
        <v>Interco Receivable</v>
      </c>
      <c r="E23" s="21" t="str">
        <f t="shared" si="2"/>
        <v/>
      </c>
      <c r="F23" s="21"/>
      <c r="G23" s="24">
        <f t="shared" si="3"/>
        <v>23000</v>
      </c>
      <c r="H23" s="24">
        <v>23000</v>
      </c>
      <c r="I23" s="24" t="s">
        <v>16</v>
      </c>
      <c r="J23" s="24" t="s">
        <v>548</v>
      </c>
      <c r="K23" s="24" t="s">
        <v>549</v>
      </c>
      <c r="L23" s="24" t="s">
        <v>550</v>
      </c>
      <c r="N23" s="24" t="b">
        <v>1</v>
      </c>
      <c r="O23" s="24" t="b">
        <v>0</v>
      </c>
      <c r="Q23" s="24" t="s">
        <v>321</v>
      </c>
      <c r="V23" s="92">
        <v>20200</v>
      </c>
      <c r="W23" s="92">
        <v>23999</v>
      </c>
      <c r="X23" s="24" t="str">
        <f t="shared" si="4"/>
        <v/>
      </c>
    </row>
    <row r="24" spans="1:24" x14ac:dyDescent="0.2">
      <c r="A24" s="17">
        <v>24000</v>
      </c>
      <c r="B24" s="15" t="s">
        <v>17</v>
      </c>
      <c r="C24" s="21">
        <f t="shared" si="0"/>
        <v>24000</v>
      </c>
      <c r="D24" s="21" t="str">
        <f t="shared" si="1"/>
        <v>Inventory - Finished Goods</v>
      </c>
      <c r="E24" s="21" t="str">
        <f t="shared" si="2"/>
        <v/>
      </c>
      <c r="F24" s="21"/>
      <c r="G24" s="24">
        <f t="shared" si="3"/>
        <v>24000</v>
      </c>
      <c r="H24" s="24">
        <v>24000</v>
      </c>
      <c r="I24" s="24" t="s">
        <v>17</v>
      </c>
      <c r="J24" s="24" t="s">
        <v>548</v>
      </c>
      <c r="K24" s="24" t="s">
        <v>549</v>
      </c>
      <c r="L24" s="24" t="s">
        <v>550</v>
      </c>
      <c r="N24" s="24" t="b">
        <v>1</v>
      </c>
      <c r="O24" s="24" t="b">
        <v>0</v>
      </c>
      <c r="Q24" s="24" t="s">
        <v>322</v>
      </c>
      <c r="V24" s="92">
        <v>24000</v>
      </c>
      <c r="W24" s="92">
        <v>24499</v>
      </c>
      <c r="X24" s="24" t="str">
        <f t="shared" si="4"/>
        <v/>
      </c>
    </row>
    <row r="25" spans="1:24" x14ac:dyDescent="0.2">
      <c r="A25" s="17">
        <v>24500</v>
      </c>
      <c r="B25" s="26" t="s">
        <v>196</v>
      </c>
      <c r="C25" s="21">
        <f t="shared" si="0"/>
        <v>24500</v>
      </c>
      <c r="D25" s="21" t="str">
        <f t="shared" si="1"/>
        <v>Inventory - Work-in-Process</v>
      </c>
      <c r="E25" s="21" t="str">
        <f t="shared" si="2"/>
        <v/>
      </c>
      <c r="F25" s="21"/>
      <c r="G25" s="24">
        <f t="shared" si="3"/>
        <v>24500</v>
      </c>
      <c r="H25" s="24">
        <v>24500</v>
      </c>
      <c r="I25" s="24" t="s">
        <v>196</v>
      </c>
      <c r="J25" s="24" t="s">
        <v>548</v>
      </c>
      <c r="K25" s="24" t="s">
        <v>549</v>
      </c>
      <c r="L25" s="24" t="s">
        <v>550</v>
      </c>
      <c r="N25" s="24" t="b">
        <v>1</v>
      </c>
      <c r="O25" s="24" t="b">
        <v>0</v>
      </c>
      <c r="Q25" s="24" t="s">
        <v>538</v>
      </c>
      <c r="V25" s="92">
        <v>24500</v>
      </c>
      <c r="W25" s="92">
        <v>24999</v>
      </c>
      <c r="X25" s="24" t="str">
        <f t="shared" si="4"/>
        <v/>
      </c>
    </row>
    <row r="26" spans="1:24" x14ac:dyDescent="0.2">
      <c r="A26" s="17">
        <v>25000</v>
      </c>
      <c r="B26" s="15" t="s">
        <v>18</v>
      </c>
      <c r="C26" s="21">
        <f t="shared" si="0"/>
        <v>25000</v>
      </c>
      <c r="D26" s="21" t="str">
        <f t="shared" si="1"/>
        <v>Inventory - Raw Materials</v>
      </c>
      <c r="E26" s="21" t="str">
        <f t="shared" si="2"/>
        <v/>
      </c>
      <c r="F26" s="21"/>
      <c r="G26" s="24">
        <f t="shared" si="3"/>
        <v>25000</v>
      </c>
      <c r="H26" s="24">
        <v>25000</v>
      </c>
      <c r="I26" s="24" t="s">
        <v>18</v>
      </c>
      <c r="J26" s="24" t="s">
        <v>548</v>
      </c>
      <c r="K26" s="24" t="s">
        <v>549</v>
      </c>
      <c r="L26" s="24" t="s">
        <v>550</v>
      </c>
      <c r="N26" s="24" t="b">
        <v>1</v>
      </c>
      <c r="O26" s="24" t="b">
        <v>0</v>
      </c>
      <c r="Q26" s="24" t="s">
        <v>323</v>
      </c>
      <c r="V26" s="92">
        <v>25000</v>
      </c>
      <c r="W26" s="92">
        <v>25299</v>
      </c>
      <c r="X26" s="24" t="str">
        <f t="shared" si="4"/>
        <v/>
      </c>
    </row>
    <row r="27" spans="1:24" x14ac:dyDescent="0.2">
      <c r="A27" s="17">
        <v>25300</v>
      </c>
      <c r="B27" s="15" t="s">
        <v>19</v>
      </c>
      <c r="C27" s="21">
        <f t="shared" si="0"/>
        <v>25300</v>
      </c>
      <c r="D27" s="21" t="str">
        <f t="shared" si="1"/>
        <v>WIP/CIP</v>
      </c>
      <c r="E27" s="21" t="str">
        <f t="shared" si="2"/>
        <v/>
      </c>
      <c r="F27" s="21"/>
      <c r="G27" s="24">
        <f t="shared" si="3"/>
        <v>25300</v>
      </c>
      <c r="H27" s="24">
        <v>25300</v>
      </c>
      <c r="I27" s="24" t="s">
        <v>19</v>
      </c>
      <c r="J27" s="24" t="s">
        <v>548</v>
      </c>
      <c r="K27" s="24" t="s">
        <v>549</v>
      </c>
      <c r="L27" s="24" t="s">
        <v>550</v>
      </c>
      <c r="N27" s="24" t="b">
        <v>1</v>
      </c>
      <c r="O27" s="24" t="b">
        <v>0</v>
      </c>
      <c r="Q27" s="24" t="s">
        <v>324</v>
      </c>
      <c r="V27" s="92">
        <v>25300</v>
      </c>
      <c r="W27" s="92">
        <v>25499</v>
      </c>
      <c r="X27" s="24" t="str">
        <f t="shared" si="4"/>
        <v/>
      </c>
    </row>
    <row r="28" spans="1:24" x14ac:dyDescent="0.2">
      <c r="A28" s="17">
        <v>25500</v>
      </c>
      <c r="B28" s="15" t="s">
        <v>512</v>
      </c>
      <c r="C28" s="21">
        <f t="shared" si="0"/>
        <v>25500</v>
      </c>
      <c r="D28" s="21" t="str">
        <f t="shared" si="1"/>
        <v>Other Current Asset (1)</v>
      </c>
      <c r="E28" s="21" t="str">
        <f t="shared" si="2"/>
        <v/>
      </c>
      <c r="F28" s="21"/>
      <c r="G28" s="24">
        <f t="shared" si="3"/>
        <v>25500</v>
      </c>
      <c r="H28" s="24">
        <v>25500</v>
      </c>
      <c r="I28" s="24" t="s">
        <v>512</v>
      </c>
      <c r="J28" s="24" t="s">
        <v>548</v>
      </c>
      <c r="K28" s="24" t="s">
        <v>549</v>
      </c>
      <c r="L28" s="24" t="s">
        <v>550</v>
      </c>
      <c r="N28" s="24" t="b">
        <v>1</v>
      </c>
      <c r="O28" s="24" t="b">
        <v>0</v>
      </c>
      <c r="Q28" s="24" t="s">
        <v>327</v>
      </c>
      <c r="V28" s="92">
        <v>25500</v>
      </c>
      <c r="W28" s="92">
        <v>25999</v>
      </c>
      <c r="X28" s="24" t="str">
        <f t="shared" si="4"/>
        <v/>
      </c>
    </row>
    <row r="29" spans="1:24" x14ac:dyDescent="0.2">
      <c r="A29" s="17">
        <v>26000</v>
      </c>
      <c r="B29" s="15" t="s">
        <v>262</v>
      </c>
      <c r="C29" s="21">
        <f t="shared" si="0"/>
        <v>26000</v>
      </c>
      <c r="D29" s="21" t="str">
        <f t="shared" si="1"/>
        <v>Prepaid Expense - Trade</v>
      </c>
      <c r="E29" s="21" t="str">
        <f t="shared" si="2"/>
        <v/>
      </c>
      <c r="F29" s="21"/>
      <c r="G29" s="24">
        <f t="shared" si="3"/>
        <v>26000</v>
      </c>
      <c r="H29" s="24">
        <v>26000</v>
      </c>
      <c r="I29" s="24" t="s">
        <v>262</v>
      </c>
      <c r="J29" s="24" t="s">
        <v>548</v>
      </c>
      <c r="K29" s="24" t="s">
        <v>549</v>
      </c>
      <c r="L29" s="24" t="s">
        <v>550</v>
      </c>
      <c r="N29" s="24" t="b">
        <v>1</v>
      </c>
      <c r="O29" s="24" t="b">
        <v>0</v>
      </c>
      <c r="Q29" s="24" t="s">
        <v>325</v>
      </c>
      <c r="V29" s="92">
        <v>26000</v>
      </c>
      <c r="W29" s="92">
        <v>26999</v>
      </c>
      <c r="X29" s="24" t="str">
        <f t="shared" si="4"/>
        <v/>
      </c>
    </row>
    <row r="30" spans="1:24" x14ac:dyDescent="0.2">
      <c r="A30" s="17">
        <v>26100</v>
      </c>
      <c r="B30" s="15" t="s">
        <v>263</v>
      </c>
      <c r="C30" s="21">
        <f t="shared" si="0"/>
        <v>26100</v>
      </c>
      <c r="D30" s="21" t="str">
        <f t="shared" si="1"/>
        <v>Prepaid Expense - Rent</v>
      </c>
      <c r="E30" s="21" t="str">
        <f t="shared" si="2"/>
        <v/>
      </c>
      <c r="F30" s="21"/>
      <c r="G30" s="24">
        <f t="shared" si="3"/>
        <v>26100</v>
      </c>
      <c r="H30" s="24">
        <v>26100</v>
      </c>
      <c r="I30" s="24" t="s">
        <v>263</v>
      </c>
      <c r="J30" s="24" t="s">
        <v>548</v>
      </c>
      <c r="K30" s="24" t="s">
        <v>549</v>
      </c>
      <c r="L30" s="24" t="s">
        <v>550</v>
      </c>
      <c r="N30" s="24" t="b">
        <v>1</v>
      </c>
      <c r="O30" s="24" t="b">
        <v>0</v>
      </c>
      <c r="Q30" s="24" t="s">
        <v>325</v>
      </c>
      <c r="V30" s="92">
        <v>26000</v>
      </c>
      <c r="W30" s="92">
        <v>26999</v>
      </c>
      <c r="X30" s="24" t="str">
        <f t="shared" si="4"/>
        <v/>
      </c>
    </row>
    <row r="31" spans="1:24" x14ac:dyDescent="0.2">
      <c r="A31" s="17">
        <v>26200</v>
      </c>
      <c r="B31" s="15" t="s">
        <v>264</v>
      </c>
      <c r="C31" s="21">
        <f t="shared" si="0"/>
        <v>26200</v>
      </c>
      <c r="D31" s="21" t="str">
        <f t="shared" si="1"/>
        <v>Prepaid Expense - Insurance</v>
      </c>
      <c r="E31" s="21" t="str">
        <f t="shared" si="2"/>
        <v/>
      </c>
      <c r="F31" s="21"/>
      <c r="G31" s="24">
        <f t="shared" si="3"/>
        <v>26200</v>
      </c>
      <c r="H31" s="24">
        <v>26200</v>
      </c>
      <c r="I31" s="24" t="s">
        <v>264</v>
      </c>
      <c r="J31" s="24" t="s">
        <v>548</v>
      </c>
      <c r="K31" s="24" t="s">
        <v>549</v>
      </c>
      <c r="L31" s="24" t="s">
        <v>550</v>
      </c>
      <c r="N31" s="24" t="b">
        <v>1</v>
      </c>
      <c r="O31" s="24" t="b">
        <v>0</v>
      </c>
      <c r="Q31" s="24" t="s">
        <v>325</v>
      </c>
      <c r="V31" s="92">
        <v>26000</v>
      </c>
      <c r="W31" s="92">
        <v>26999</v>
      </c>
      <c r="X31" s="24" t="str">
        <f t="shared" si="4"/>
        <v/>
      </c>
    </row>
    <row r="32" spans="1:24" x14ac:dyDescent="0.2">
      <c r="A32" s="17">
        <v>27000</v>
      </c>
      <c r="B32" s="15" t="s">
        <v>20</v>
      </c>
      <c r="C32" s="21">
        <f t="shared" si="0"/>
        <v>27000</v>
      </c>
      <c r="D32" s="21" t="str">
        <f t="shared" si="1"/>
        <v>Notes Receivable - Current</v>
      </c>
      <c r="E32" s="21" t="str">
        <f t="shared" si="2"/>
        <v/>
      </c>
      <c r="F32" s="21"/>
      <c r="G32" s="24">
        <f t="shared" si="3"/>
        <v>27000</v>
      </c>
      <c r="H32" s="24">
        <v>27000</v>
      </c>
      <c r="I32" s="24" t="s">
        <v>20</v>
      </c>
      <c r="J32" s="24" t="s">
        <v>548</v>
      </c>
      <c r="K32" s="24" t="s">
        <v>549</v>
      </c>
      <c r="L32" s="24" t="s">
        <v>550</v>
      </c>
      <c r="N32" s="24" t="b">
        <v>1</v>
      </c>
      <c r="O32" s="24" t="b">
        <v>0</v>
      </c>
      <c r="Q32" s="24" t="s">
        <v>326</v>
      </c>
      <c r="V32" s="92">
        <v>27000</v>
      </c>
      <c r="W32" s="92">
        <v>27999</v>
      </c>
      <c r="X32" s="24" t="str">
        <f t="shared" si="4"/>
        <v/>
      </c>
    </row>
    <row r="33" spans="1:24" x14ac:dyDescent="0.2">
      <c r="A33" s="17">
        <v>28000</v>
      </c>
      <c r="B33" s="15" t="s">
        <v>513</v>
      </c>
      <c r="C33" s="21">
        <f t="shared" si="0"/>
        <v>28000</v>
      </c>
      <c r="D33" s="21" t="str">
        <f t="shared" si="1"/>
        <v>Other Current Asset (2)</v>
      </c>
      <c r="E33" s="21" t="str">
        <f t="shared" si="2"/>
        <v/>
      </c>
      <c r="F33" s="21"/>
      <c r="G33" s="24">
        <f t="shared" si="3"/>
        <v>28000</v>
      </c>
      <c r="H33" s="24">
        <v>28000</v>
      </c>
      <c r="I33" s="24" t="s">
        <v>513</v>
      </c>
      <c r="J33" s="24" t="s">
        <v>548</v>
      </c>
      <c r="K33" s="24" t="s">
        <v>549</v>
      </c>
      <c r="L33" s="24" t="s">
        <v>550</v>
      </c>
      <c r="N33" s="24" t="b">
        <v>1</v>
      </c>
      <c r="O33" s="24" t="b">
        <v>0</v>
      </c>
      <c r="Q33" s="24" t="s">
        <v>336</v>
      </c>
      <c r="V33" s="92">
        <v>28000</v>
      </c>
      <c r="W33" s="92">
        <v>28999</v>
      </c>
      <c r="X33" s="24" t="str">
        <f t="shared" si="4"/>
        <v/>
      </c>
    </row>
    <row r="34" spans="1:24" x14ac:dyDescent="0.2">
      <c r="A34" s="17" t="s">
        <v>209</v>
      </c>
      <c r="B34" s="15" t="s">
        <v>209</v>
      </c>
      <c r="C34" s="21" t="e">
        <f t="shared" si="0"/>
        <v>#N/A</v>
      </c>
      <c r="D34" s="21" t="e">
        <f t="shared" si="1"/>
        <v>#N/A</v>
      </c>
      <c r="E34" s="21" t="e">
        <f t="shared" si="2"/>
        <v>#N/A</v>
      </c>
      <c r="F34" s="21"/>
      <c r="G34" s="24">
        <f t="shared" si="3"/>
        <v>29100</v>
      </c>
      <c r="H34" s="24">
        <v>29100</v>
      </c>
      <c r="I34" s="24" t="s">
        <v>514</v>
      </c>
      <c r="J34" s="24" t="s">
        <v>548</v>
      </c>
      <c r="K34" s="24" t="s">
        <v>549</v>
      </c>
      <c r="L34" s="24" t="s">
        <v>550</v>
      </c>
      <c r="N34" s="24" t="b">
        <v>1</v>
      </c>
      <c r="O34" s="24" t="b">
        <v>0</v>
      </c>
      <c r="Q34" s="24" t="s">
        <v>337</v>
      </c>
      <c r="V34" s="92">
        <v>29100</v>
      </c>
      <c r="W34" s="92">
        <v>29999</v>
      </c>
      <c r="X34" s="24" t="str">
        <f t="shared" si="4"/>
        <v/>
      </c>
    </row>
    <row r="35" spans="1:24" x14ac:dyDescent="0.2">
      <c r="A35" s="17">
        <v>29100</v>
      </c>
      <c r="B35" s="15" t="s">
        <v>514</v>
      </c>
      <c r="C35" s="21">
        <f t="shared" si="0"/>
        <v>29100</v>
      </c>
      <c r="D35" s="21" t="str">
        <f t="shared" si="1"/>
        <v>Other Current Asset (3)</v>
      </c>
      <c r="E35" s="21" t="str">
        <f t="shared" si="2"/>
        <v/>
      </c>
      <c r="F35" s="21"/>
      <c r="G35" s="24">
        <f t="shared" si="3"/>
        <v>30000</v>
      </c>
      <c r="H35" s="24">
        <v>30000</v>
      </c>
      <c r="I35" s="24" t="s">
        <v>22</v>
      </c>
      <c r="J35" s="24" t="s">
        <v>548</v>
      </c>
      <c r="K35" s="24" t="s">
        <v>549</v>
      </c>
      <c r="L35" s="24" t="s">
        <v>550</v>
      </c>
      <c r="N35" s="24" t="b">
        <v>1</v>
      </c>
      <c r="O35" s="24" t="b">
        <v>0</v>
      </c>
      <c r="Q35" s="24" t="s">
        <v>328</v>
      </c>
      <c r="V35" s="92">
        <v>30000</v>
      </c>
      <c r="W35" s="92">
        <v>33999</v>
      </c>
      <c r="X35" s="24" t="str">
        <f t="shared" si="4"/>
        <v/>
      </c>
    </row>
    <row r="36" spans="1:24" x14ac:dyDescent="0.2">
      <c r="A36" s="17">
        <v>30000</v>
      </c>
      <c r="B36" s="15" t="s">
        <v>22</v>
      </c>
      <c r="C36" s="21">
        <f t="shared" si="0"/>
        <v>30000</v>
      </c>
      <c r="D36" s="21" t="str">
        <f t="shared" si="1"/>
        <v>Autos &amp; Trucks</v>
      </c>
      <c r="E36" s="21" t="str">
        <f t="shared" si="2"/>
        <v/>
      </c>
      <c r="F36" s="21"/>
      <c r="G36" s="24">
        <f t="shared" si="3"/>
        <v>30500</v>
      </c>
      <c r="H36" s="24">
        <v>30500</v>
      </c>
      <c r="I36" s="24" t="s">
        <v>23</v>
      </c>
      <c r="J36" s="24" t="s">
        <v>548</v>
      </c>
      <c r="K36" s="24" t="s">
        <v>549</v>
      </c>
      <c r="L36" s="24" t="s">
        <v>550</v>
      </c>
      <c r="N36" s="24" t="b">
        <v>1</v>
      </c>
      <c r="O36" s="24" t="b">
        <v>0</v>
      </c>
      <c r="Q36" s="24" t="s">
        <v>328</v>
      </c>
      <c r="V36" s="92">
        <v>30000</v>
      </c>
      <c r="W36" s="92">
        <v>33999</v>
      </c>
      <c r="X36" s="24" t="str">
        <f t="shared" si="4"/>
        <v/>
      </c>
    </row>
    <row r="37" spans="1:24" x14ac:dyDescent="0.2">
      <c r="A37" s="17">
        <v>30500</v>
      </c>
      <c r="B37" s="15" t="s">
        <v>23</v>
      </c>
      <c r="C37" s="21">
        <f t="shared" si="0"/>
        <v>30500</v>
      </c>
      <c r="D37" s="21" t="str">
        <f t="shared" si="1"/>
        <v>Furn &amp; Fixtures</v>
      </c>
      <c r="E37" s="21" t="str">
        <f t="shared" si="2"/>
        <v/>
      </c>
      <c r="F37" s="21"/>
      <c r="G37" s="24">
        <f t="shared" si="3"/>
        <v>31000</v>
      </c>
      <c r="H37" s="24">
        <v>31000</v>
      </c>
      <c r="I37" s="24" t="s">
        <v>24</v>
      </c>
      <c r="J37" s="24" t="s">
        <v>548</v>
      </c>
      <c r="K37" s="24" t="s">
        <v>549</v>
      </c>
      <c r="L37" s="24" t="s">
        <v>550</v>
      </c>
      <c r="N37" s="24" t="b">
        <v>1</v>
      </c>
      <c r="O37" s="24" t="b">
        <v>0</v>
      </c>
      <c r="Q37" s="24" t="s">
        <v>328</v>
      </c>
      <c r="V37" s="92">
        <v>30000</v>
      </c>
      <c r="W37" s="92">
        <v>33999</v>
      </c>
      <c r="X37" s="24" t="str">
        <f t="shared" si="4"/>
        <v/>
      </c>
    </row>
    <row r="38" spans="1:24" x14ac:dyDescent="0.2">
      <c r="A38" s="17">
        <v>31000</v>
      </c>
      <c r="B38" s="15" t="s">
        <v>24</v>
      </c>
      <c r="C38" s="21">
        <f t="shared" si="0"/>
        <v>31000</v>
      </c>
      <c r="D38" s="21" t="str">
        <f t="shared" si="1"/>
        <v>Equipment</v>
      </c>
      <c r="E38" s="21" t="str">
        <f t="shared" si="2"/>
        <v/>
      </c>
      <c r="F38" s="21"/>
      <c r="G38" s="24">
        <f t="shared" si="3"/>
        <v>31400</v>
      </c>
      <c r="H38" s="24">
        <v>31400</v>
      </c>
      <c r="I38" s="24" t="s">
        <v>532</v>
      </c>
      <c r="J38" s="24" t="s">
        <v>548</v>
      </c>
      <c r="K38" s="24" t="s">
        <v>549</v>
      </c>
      <c r="L38" s="24" t="s">
        <v>550</v>
      </c>
      <c r="N38" s="24" t="b">
        <v>1</v>
      </c>
      <c r="O38" s="24" t="b">
        <v>0</v>
      </c>
      <c r="Q38" s="24" t="s">
        <v>328</v>
      </c>
      <c r="V38" s="92">
        <v>30000</v>
      </c>
      <c r="W38" s="92">
        <v>33999</v>
      </c>
      <c r="X38" s="24" t="str">
        <f t="shared" si="4"/>
        <v/>
      </c>
    </row>
    <row r="39" spans="1:24" x14ac:dyDescent="0.2">
      <c r="A39" s="17">
        <v>31400</v>
      </c>
      <c r="B39" s="15" t="s">
        <v>532</v>
      </c>
      <c r="C39" s="21">
        <f t="shared" si="0"/>
        <v>31400</v>
      </c>
      <c r="D39" s="21" t="str">
        <f t="shared" si="1"/>
        <v>Tooling</v>
      </c>
      <c r="E39" s="21" t="str">
        <f t="shared" si="2"/>
        <v/>
      </c>
      <c r="F39" s="21"/>
      <c r="G39" s="24">
        <f t="shared" si="3"/>
        <v>31500</v>
      </c>
      <c r="H39" s="24">
        <v>31500</v>
      </c>
      <c r="I39" s="24" t="s">
        <v>25</v>
      </c>
      <c r="J39" s="24" t="s">
        <v>548</v>
      </c>
      <c r="K39" s="24" t="s">
        <v>549</v>
      </c>
      <c r="L39" s="24" t="s">
        <v>550</v>
      </c>
      <c r="N39" s="24" t="b">
        <v>1</v>
      </c>
      <c r="O39" s="24" t="b">
        <v>0</v>
      </c>
      <c r="Q39" s="24" t="s">
        <v>328</v>
      </c>
      <c r="V39" s="92">
        <v>30000</v>
      </c>
      <c r="W39" s="92">
        <v>33999</v>
      </c>
      <c r="X39" s="24" t="str">
        <f t="shared" si="4"/>
        <v/>
      </c>
    </row>
    <row r="40" spans="1:24" x14ac:dyDescent="0.2">
      <c r="A40" s="17">
        <v>31500</v>
      </c>
      <c r="B40" s="15" t="s">
        <v>25</v>
      </c>
      <c r="C40" s="21">
        <f t="shared" si="0"/>
        <v>31500</v>
      </c>
      <c r="D40" s="21" t="str">
        <f t="shared" si="1"/>
        <v>Computers</v>
      </c>
      <c r="E40" s="21" t="str">
        <f t="shared" si="2"/>
        <v/>
      </c>
      <c r="F40" s="21"/>
      <c r="G40" s="24">
        <f t="shared" si="3"/>
        <v>32000</v>
      </c>
      <c r="H40" s="24">
        <v>32000</v>
      </c>
      <c r="I40" s="24" t="s">
        <v>26</v>
      </c>
      <c r="J40" s="24" t="s">
        <v>548</v>
      </c>
      <c r="K40" s="24" t="s">
        <v>549</v>
      </c>
      <c r="L40" s="24" t="s">
        <v>550</v>
      </c>
      <c r="N40" s="24" t="b">
        <v>1</v>
      </c>
      <c r="O40" s="24" t="b">
        <v>0</v>
      </c>
      <c r="Q40" s="24" t="s">
        <v>328</v>
      </c>
      <c r="V40" s="92">
        <v>30000</v>
      </c>
      <c r="W40" s="92">
        <v>33999</v>
      </c>
      <c r="X40" s="24" t="str">
        <f t="shared" si="4"/>
        <v/>
      </c>
    </row>
    <row r="41" spans="1:24" x14ac:dyDescent="0.2">
      <c r="A41" s="17">
        <v>32000</v>
      </c>
      <c r="B41" s="15" t="s">
        <v>26</v>
      </c>
      <c r="C41" s="21">
        <f t="shared" si="0"/>
        <v>32000</v>
      </c>
      <c r="D41" s="21" t="str">
        <f t="shared" si="1"/>
        <v>Leasehold Improvements</v>
      </c>
      <c r="E41" s="21" t="str">
        <f t="shared" si="2"/>
        <v/>
      </c>
      <c r="F41" s="21"/>
      <c r="G41" s="24">
        <f t="shared" si="3"/>
        <v>32500</v>
      </c>
      <c r="H41" s="24">
        <v>32500</v>
      </c>
      <c r="I41" s="24" t="s">
        <v>27</v>
      </c>
      <c r="J41" s="24" t="s">
        <v>548</v>
      </c>
      <c r="K41" s="24" t="s">
        <v>549</v>
      </c>
      <c r="L41" s="24" t="s">
        <v>550</v>
      </c>
      <c r="N41" s="24" t="b">
        <v>1</v>
      </c>
      <c r="O41" s="24" t="b">
        <v>0</v>
      </c>
      <c r="Q41" s="24" t="s">
        <v>328</v>
      </c>
      <c r="V41" s="92">
        <v>30000</v>
      </c>
      <c r="W41" s="92">
        <v>33999</v>
      </c>
      <c r="X41" s="24" t="str">
        <f t="shared" si="4"/>
        <v/>
      </c>
    </row>
    <row r="42" spans="1:24" x14ac:dyDescent="0.2">
      <c r="A42" s="17">
        <v>32500</v>
      </c>
      <c r="B42" s="15" t="s">
        <v>27</v>
      </c>
      <c r="C42" s="21">
        <f t="shared" si="0"/>
        <v>32500</v>
      </c>
      <c r="D42" s="21" t="str">
        <f t="shared" si="1"/>
        <v>Buildings</v>
      </c>
      <c r="E42" s="21" t="str">
        <f t="shared" si="2"/>
        <v/>
      </c>
      <c r="F42" s="21"/>
      <c r="G42" s="24">
        <f t="shared" si="3"/>
        <v>33000</v>
      </c>
      <c r="H42" s="24">
        <v>33000</v>
      </c>
      <c r="I42" s="24" t="s">
        <v>467</v>
      </c>
      <c r="J42" s="24" t="s">
        <v>548</v>
      </c>
      <c r="K42" s="24" t="s">
        <v>549</v>
      </c>
      <c r="L42" s="24" t="s">
        <v>550</v>
      </c>
      <c r="N42" s="24" t="b">
        <v>1</v>
      </c>
      <c r="O42" s="24" t="b">
        <v>0</v>
      </c>
      <c r="Q42" s="24" t="s">
        <v>328</v>
      </c>
      <c r="V42" s="92">
        <v>30000</v>
      </c>
      <c r="W42" s="92">
        <v>33999</v>
      </c>
      <c r="X42" s="24" t="str">
        <f t="shared" si="4"/>
        <v/>
      </c>
    </row>
    <row r="43" spans="1:24" x14ac:dyDescent="0.2">
      <c r="A43" s="17">
        <v>33000</v>
      </c>
      <c r="B43" s="15" t="s">
        <v>467</v>
      </c>
      <c r="C43" s="21">
        <f t="shared" si="0"/>
        <v>33000</v>
      </c>
      <c r="D43" s="21" t="str">
        <f t="shared" si="1"/>
        <v>Building Property</v>
      </c>
      <c r="E43" s="21" t="str">
        <f t="shared" si="2"/>
        <v/>
      </c>
      <c r="F43" s="21"/>
      <c r="G43" s="24">
        <f t="shared" si="3"/>
        <v>33500</v>
      </c>
      <c r="H43" s="24">
        <v>33500</v>
      </c>
      <c r="I43" s="24" t="s">
        <v>28</v>
      </c>
      <c r="J43" s="24" t="s">
        <v>548</v>
      </c>
      <c r="K43" s="24" t="s">
        <v>549</v>
      </c>
      <c r="L43" s="24" t="s">
        <v>550</v>
      </c>
      <c r="N43" s="24" t="b">
        <v>1</v>
      </c>
      <c r="O43" s="24" t="b">
        <v>0</v>
      </c>
      <c r="Q43" s="24" t="s">
        <v>328</v>
      </c>
      <c r="V43" s="92">
        <v>30000</v>
      </c>
      <c r="W43" s="92">
        <v>33999</v>
      </c>
      <c r="X43" s="24" t="str">
        <f t="shared" si="4"/>
        <v/>
      </c>
    </row>
    <row r="44" spans="1:24" x14ac:dyDescent="0.2">
      <c r="A44" s="17">
        <v>33500</v>
      </c>
      <c r="B44" s="15" t="s">
        <v>28</v>
      </c>
      <c r="C44" s="21">
        <f t="shared" si="0"/>
        <v>33500</v>
      </c>
      <c r="D44" s="21" t="str">
        <f t="shared" si="1"/>
        <v>Computer Software</v>
      </c>
      <c r="E44" s="21" t="str">
        <f t="shared" si="2"/>
        <v/>
      </c>
      <c r="F44" s="21"/>
      <c r="G44" s="24">
        <f t="shared" si="3"/>
        <v>33600</v>
      </c>
      <c r="H44" s="24">
        <v>33600</v>
      </c>
      <c r="I44" s="24" t="s">
        <v>265</v>
      </c>
      <c r="J44" s="24" t="s">
        <v>548</v>
      </c>
      <c r="K44" s="24" t="s">
        <v>549</v>
      </c>
      <c r="L44" s="24" t="s">
        <v>550</v>
      </c>
      <c r="N44" s="24" t="b">
        <v>1</v>
      </c>
      <c r="O44" s="24" t="b">
        <v>0</v>
      </c>
      <c r="Q44" s="24" t="s">
        <v>328</v>
      </c>
      <c r="V44" s="92">
        <v>30000</v>
      </c>
      <c r="W44" s="92">
        <v>33999</v>
      </c>
      <c r="X44" s="24" t="str">
        <f t="shared" si="4"/>
        <v/>
      </c>
    </row>
    <row r="45" spans="1:24" x14ac:dyDescent="0.2">
      <c r="A45" s="17">
        <v>33600</v>
      </c>
      <c r="B45" s="15" t="s">
        <v>265</v>
      </c>
      <c r="C45" s="21">
        <f t="shared" si="0"/>
        <v>33600</v>
      </c>
      <c r="D45" s="21" t="str">
        <f t="shared" si="1"/>
        <v>Computer Software - Internally Developed</v>
      </c>
      <c r="E45" s="21" t="str">
        <f t="shared" si="2"/>
        <v/>
      </c>
      <c r="F45" s="21"/>
      <c r="G45" s="24">
        <f t="shared" si="3"/>
        <v>34300</v>
      </c>
      <c r="H45" s="24">
        <v>34300</v>
      </c>
      <c r="I45" s="24" t="s">
        <v>29</v>
      </c>
      <c r="J45" s="24" t="s">
        <v>548</v>
      </c>
      <c r="K45" s="24" t="s">
        <v>549</v>
      </c>
      <c r="L45" s="24" t="s">
        <v>550</v>
      </c>
      <c r="N45" s="24" t="b">
        <v>1</v>
      </c>
      <c r="O45" s="24" t="b">
        <v>0</v>
      </c>
      <c r="Q45" s="24" t="s">
        <v>329</v>
      </c>
      <c r="V45" s="92">
        <v>34000</v>
      </c>
      <c r="W45" s="92">
        <v>34999</v>
      </c>
      <c r="X45" s="24" t="str">
        <f t="shared" si="4"/>
        <v/>
      </c>
    </row>
    <row r="46" spans="1:24" x14ac:dyDescent="0.2">
      <c r="A46" s="17">
        <v>34300</v>
      </c>
      <c r="B46" s="15" t="s">
        <v>29</v>
      </c>
      <c r="C46" s="21">
        <f t="shared" si="0"/>
        <v>34300</v>
      </c>
      <c r="D46" s="21" t="str">
        <f t="shared" si="1"/>
        <v>Goodwill</v>
      </c>
      <c r="E46" s="21" t="str">
        <f t="shared" si="2"/>
        <v/>
      </c>
      <c r="F46" s="21"/>
      <c r="G46" s="24">
        <f t="shared" si="3"/>
        <v>34400</v>
      </c>
      <c r="H46" s="24">
        <v>34400</v>
      </c>
      <c r="I46" s="24" t="s">
        <v>30</v>
      </c>
      <c r="J46" s="24" t="s">
        <v>548</v>
      </c>
      <c r="K46" s="24" t="s">
        <v>549</v>
      </c>
      <c r="L46" s="24" t="s">
        <v>550</v>
      </c>
      <c r="N46" s="24" t="b">
        <v>1</v>
      </c>
      <c r="O46" s="24" t="b">
        <v>0</v>
      </c>
      <c r="Q46" s="24" t="s">
        <v>329</v>
      </c>
      <c r="V46" s="92">
        <v>34000</v>
      </c>
      <c r="W46" s="92">
        <v>34999</v>
      </c>
      <c r="X46" s="24" t="str">
        <f t="shared" si="4"/>
        <v/>
      </c>
    </row>
    <row r="47" spans="1:24" x14ac:dyDescent="0.2">
      <c r="A47" s="17">
        <v>34400</v>
      </c>
      <c r="B47" s="15" t="s">
        <v>30</v>
      </c>
      <c r="C47" s="21">
        <f t="shared" si="0"/>
        <v>34400</v>
      </c>
      <c r="D47" s="21" t="str">
        <f t="shared" si="1"/>
        <v>Patents</v>
      </c>
      <c r="E47" s="21" t="str">
        <f t="shared" si="2"/>
        <v/>
      </c>
      <c r="F47" s="21"/>
      <c r="G47" s="24">
        <f t="shared" si="3"/>
        <v>34500</v>
      </c>
      <c r="H47" s="24">
        <v>34500</v>
      </c>
      <c r="I47" s="24" t="s">
        <v>31</v>
      </c>
      <c r="J47" s="24" t="s">
        <v>548</v>
      </c>
      <c r="K47" s="24" t="s">
        <v>549</v>
      </c>
      <c r="L47" s="24" t="s">
        <v>550</v>
      </c>
      <c r="N47" s="24" t="b">
        <v>1</v>
      </c>
      <c r="O47" s="24" t="b">
        <v>0</v>
      </c>
      <c r="Q47" s="24" t="s">
        <v>329</v>
      </c>
      <c r="V47" s="92">
        <v>34000</v>
      </c>
      <c r="W47" s="92">
        <v>34999</v>
      </c>
      <c r="X47" s="24" t="str">
        <f t="shared" si="4"/>
        <v/>
      </c>
    </row>
    <row r="48" spans="1:24" x14ac:dyDescent="0.2">
      <c r="A48" s="17">
        <v>34500</v>
      </c>
      <c r="B48" s="15" t="s">
        <v>31</v>
      </c>
      <c r="C48" s="21">
        <f t="shared" si="0"/>
        <v>34500</v>
      </c>
      <c r="D48" s="21" t="str">
        <f t="shared" si="1"/>
        <v>Trademarks</v>
      </c>
      <c r="E48" s="21" t="str">
        <f t="shared" si="2"/>
        <v/>
      </c>
      <c r="F48" s="21"/>
      <c r="G48" s="24">
        <f t="shared" si="3"/>
        <v>34600</v>
      </c>
      <c r="H48" s="24">
        <v>34600</v>
      </c>
      <c r="I48" s="24" t="s">
        <v>32</v>
      </c>
      <c r="J48" s="24" t="s">
        <v>548</v>
      </c>
      <c r="K48" s="24" t="s">
        <v>549</v>
      </c>
      <c r="L48" s="24" t="s">
        <v>550</v>
      </c>
      <c r="N48" s="24" t="b">
        <v>1</v>
      </c>
      <c r="O48" s="24" t="b">
        <v>0</v>
      </c>
      <c r="Q48" s="24" t="s">
        <v>329</v>
      </c>
      <c r="V48" s="92">
        <v>34000</v>
      </c>
      <c r="W48" s="92">
        <v>34999</v>
      </c>
      <c r="X48" s="24" t="str">
        <f t="shared" si="4"/>
        <v/>
      </c>
    </row>
    <row r="49" spans="1:24" x14ac:dyDescent="0.2">
      <c r="A49" s="17">
        <v>34600</v>
      </c>
      <c r="B49" s="15" t="s">
        <v>32</v>
      </c>
      <c r="C49" s="21">
        <f t="shared" si="0"/>
        <v>34600</v>
      </c>
      <c r="D49" s="21" t="str">
        <f t="shared" si="1"/>
        <v>Organizational Costs</v>
      </c>
      <c r="E49" s="21" t="str">
        <f t="shared" si="2"/>
        <v/>
      </c>
      <c r="F49" s="21"/>
      <c r="G49" s="24">
        <f t="shared" si="3"/>
        <v>35000</v>
      </c>
      <c r="H49" s="24">
        <v>35000</v>
      </c>
      <c r="I49" s="24" t="s">
        <v>5</v>
      </c>
      <c r="J49" s="24" t="s">
        <v>548</v>
      </c>
      <c r="K49" s="24" t="s">
        <v>549</v>
      </c>
      <c r="L49" s="24" t="s">
        <v>550</v>
      </c>
      <c r="N49" s="24" t="b">
        <v>1</v>
      </c>
      <c r="O49" s="24" t="b">
        <v>0</v>
      </c>
      <c r="Q49" s="24" t="s">
        <v>332</v>
      </c>
      <c r="V49" s="92">
        <v>35000</v>
      </c>
      <c r="W49" s="92">
        <v>35199</v>
      </c>
      <c r="X49" s="24" t="str">
        <f t="shared" si="4"/>
        <v/>
      </c>
    </row>
    <row r="50" spans="1:24" x14ac:dyDescent="0.2">
      <c r="A50" s="17">
        <v>35000</v>
      </c>
      <c r="B50" s="15" t="s">
        <v>5</v>
      </c>
      <c r="C50" s="21">
        <f t="shared" si="0"/>
        <v>35000</v>
      </c>
      <c r="D50" s="21" t="str">
        <f t="shared" si="1"/>
        <v>Securities: AFS</v>
      </c>
      <c r="E50" s="21" t="str">
        <f t="shared" si="2"/>
        <v/>
      </c>
      <c r="F50" s="21"/>
      <c r="G50" s="24">
        <f t="shared" si="3"/>
        <v>35200</v>
      </c>
      <c r="H50" s="24">
        <v>35200</v>
      </c>
      <c r="I50" s="24" t="s">
        <v>6</v>
      </c>
      <c r="J50" s="24" t="s">
        <v>548</v>
      </c>
      <c r="K50" s="24" t="s">
        <v>549</v>
      </c>
      <c r="L50" s="24" t="s">
        <v>550</v>
      </c>
      <c r="N50" s="24" t="b">
        <v>1</v>
      </c>
      <c r="O50" s="24" t="b">
        <v>0</v>
      </c>
      <c r="Q50" s="24" t="s">
        <v>506</v>
      </c>
      <c r="V50" s="92">
        <v>35200</v>
      </c>
      <c r="W50" s="92">
        <v>35399</v>
      </c>
      <c r="X50" s="24" t="str">
        <f t="shared" si="4"/>
        <v/>
      </c>
    </row>
    <row r="51" spans="1:24" x14ac:dyDescent="0.2">
      <c r="A51" s="17">
        <v>35200</v>
      </c>
      <c r="B51" s="15" t="s">
        <v>6</v>
      </c>
      <c r="C51" s="21">
        <f t="shared" si="0"/>
        <v>35200</v>
      </c>
      <c r="D51" s="21" t="str">
        <f t="shared" si="1"/>
        <v>Securities: HTM</v>
      </c>
      <c r="E51" s="21" t="str">
        <f t="shared" si="2"/>
        <v/>
      </c>
      <c r="F51" s="21"/>
      <c r="G51" s="24">
        <f t="shared" si="3"/>
        <v>35400</v>
      </c>
      <c r="H51" s="24">
        <v>35400</v>
      </c>
      <c r="I51" s="24" t="s">
        <v>501</v>
      </c>
      <c r="J51" s="24" t="s">
        <v>548</v>
      </c>
      <c r="K51" s="24" t="s">
        <v>549</v>
      </c>
      <c r="L51" s="24" t="s">
        <v>550</v>
      </c>
      <c r="N51" s="24" t="b">
        <v>1</v>
      </c>
      <c r="O51" s="24" t="b">
        <v>0</v>
      </c>
      <c r="Q51" s="24" t="s">
        <v>507</v>
      </c>
      <c r="V51" s="92">
        <v>35400</v>
      </c>
      <c r="W51" s="92">
        <v>35499</v>
      </c>
      <c r="X51" s="24" t="str">
        <f t="shared" si="4"/>
        <v/>
      </c>
    </row>
    <row r="52" spans="1:24" x14ac:dyDescent="0.2">
      <c r="A52" s="17">
        <v>35400</v>
      </c>
      <c r="B52" s="15" t="s">
        <v>501</v>
      </c>
      <c r="C52" s="21">
        <f t="shared" si="0"/>
        <v>35400</v>
      </c>
      <c r="D52" s="21" t="str">
        <f t="shared" si="1"/>
        <v>Derivative Asset - Noncurrent</v>
      </c>
      <c r="E52" s="21" t="str">
        <f t="shared" si="2"/>
        <v/>
      </c>
      <c r="F52" s="21"/>
      <c r="G52" s="24">
        <f t="shared" si="3"/>
        <v>35500</v>
      </c>
      <c r="H52" s="24">
        <v>35500</v>
      </c>
      <c r="I52" s="24" t="s">
        <v>528</v>
      </c>
      <c r="J52" s="24" t="s">
        <v>548</v>
      </c>
      <c r="K52" s="24" t="s">
        <v>549</v>
      </c>
      <c r="L52" s="24" t="s">
        <v>550</v>
      </c>
      <c r="N52" s="24" t="b">
        <v>1</v>
      </c>
      <c r="O52" s="24" t="b">
        <v>0</v>
      </c>
      <c r="Q52" s="24" t="s">
        <v>331</v>
      </c>
      <c r="V52" s="92">
        <v>35500</v>
      </c>
      <c r="W52" s="92">
        <v>35699</v>
      </c>
      <c r="X52" s="24" t="str">
        <f t="shared" si="4"/>
        <v/>
      </c>
    </row>
    <row r="53" spans="1:24" x14ac:dyDescent="0.2">
      <c r="A53" s="17">
        <v>35500</v>
      </c>
      <c r="B53" s="15" t="s">
        <v>528</v>
      </c>
      <c r="C53" s="21">
        <f t="shared" si="0"/>
        <v>35500</v>
      </c>
      <c r="D53" s="21" t="str">
        <f t="shared" si="1"/>
        <v>Investment in Sub - Noncurrent</v>
      </c>
      <c r="E53" s="21" t="str">
        <f t="shared" si="2"/>
        <v/>
      </c>
      <c r="F53" s="21"/>
      <c r="G53" s="24">
        <f t="shared" si="3"/>
        <v>35700</v>
      </c>
      <c r="H53" s="24">
        <v>35700</v>
      </c>
      <c r="I53" s="24" t="s">
        <v>33</v>
      </c>
      <c r="J53" s="24" t="s">
        <v>548</v>
      </c>
      <c r="K53" s="24" t="s">
        <v>549</v>
      </c>
      <c r="L53" s="24" t="s">
        <v>550</v>
      </c>
      <c r="N53" s="24" t="b">
        <v>1</v>
      </c>
      <c r="O53" s="24" t="b">
        <v>0</v>
      </c>
      <c r="Q53" s="24" t="s">
        <v>330</v>
      </c>
      <c r="V53" s="92">
        <v>35700</v>
      </c>
      <c r="W53" s="92">
        <v>35999</v>
      </c>
      <c r="X53" s="24" t="str">
        <f t="shared" si="4"/>
        <v/>
      </c>
    </row>
    <row r="54" spans="1:24" x14ac:dyDescent="0.2">
      <c r="A54" s="17">
        <v>35700</v>
      </c>
      <c r="B54" s="15" t="s">
        <v>33</v>
      </c>
      <c r="C54" s="21">
        <f t="shared" si="0"/>
        <v>35700</v>
      </c>
      <c r="D54" s="21" t="str">
        <f t="shared" si="1"/>
        <v>Land</v>
      </c>
      <c r="E54" s="21" t="str">
        <f t="shared" si="2"/>
        <v/>
      </c>
      <c r="F54" s="21"/>
      <c r="G54" s="24">
        <f t="shared" si="3"/>
        <v>36000</v>
      </c>
      <c r="H54" s="24">
        <v>36000</v>
      </c>
      <c r="I54" s="24" t="s">
        <v>34</v>
      </c>
      <c r="J54" s="24" t="s">
        <v>548</v>
      </c>
      <c r="K54" s="24" t="s">
        <v>549</v>
      </c>
      <c r="L54" s="24" t="s">
        <v>550</v>
      </c>
      <c r="N54" s="24" t="b">
        <v>1</v>
      </c>
      <c r="O54" s="24" t="b">
        <v>0</v>
      </c>
      <c r="Q54" s="24" t="s">
        <v>333</v>
      </c>
      <c r="V54" s="92">
        <v>36000</v>
      </c>
      <c r="W54" s="92">
        <v>36699</v>
      </c>
      <c r="X54" s="24" t="str">
        <f t="shared" si="4"/>
        <v/>
      </c>
    </row>
    <row r="55" spans="1:24" x14ac:dyDescent="0.2">
      <c r="A55" s="17">
        <v>36000</v>
      </c>
      <c r="B55" s="15" t="s">
        <v>34</v>
      </c>
      <c r="C55" s="21">
        <f t="shared" si="0"/>
        <v>36000</v>
      </c>
      <c r="D55" s="21" t="str">
        <f t="shared" si="1"/>
        <v>Notes Receivable - Noncurrent</v>
      </c>
      <c r="E55" s="21" t="str">
        <f t="shared" si="2"/>
        <v/>
      </c>
      <c r="F55" s="21"/>
      <c r="G55" s="24">
        <f t="shared" si="3"/>
        <v>36700</v>
      </c>
      <c r="H55" s="24">
        <v>36700</v>
      </c>
      <c r="I55" s="24" t="s">
        <v>35</v>
      </c>
      <c r="J55" s="24" t="s">
        <v>548</v>
      </c>
      <c r="K55" s="24" t="s">
        <v>549</v>
      </c>
      <c r="L55" s="24" t="s">
        <v>550</v>
      </c>
      <c r="N55" s="24" t="b">
        <v>1</v>
      </c>
      <c r="O55" s="24" t="b">
        <v>0</v>
      </c>
      <c r="Q55" s="24" t="s">
        <v>398</v>
      </c>
      <c r="V55" s="92">
        <v>36700</v>
      </c>
      <c r="W55" s="92">
        <v>37499</v>
      </c>
      <c r="X55" s="24" t="str">
        <f t="shared" si="4"/>
        <v/>
      </c>
    </row>
    <row r="56" spans="1:24" x14ac:dyDescent="0.2">
      <c r="A56" s="17">
        <v>36700</v>
      </c>
      <c r="B56" s="15" t="s">
        <v>35</v>
      </c>
      <c r="C56" s="21">
        <f t="shared" si="0"/>
        <v>36700</v>
      </c>
      <c r="D56" s="21" t="str">
        <f t="shared" si="1"/>
        <v>Deposits: Rent</v>
      </c>
      <c r="E56" s="21" t="str">
        <f t="shared" si="2"/>
        <v/>
      </c>
      <c r="F56" s="21"/>
      <c r="G56" s="24">
        <f t="shared" si="3"/>
        <v>36800</v>
      </c>
      <c r="H56" s="24">
        <v>36800</v>
      </c>
      <c r="I56" s="24" t="s">
        <v>36</v>
      </c>
      <c r="J56" s="24" t="s">
        <v>548</v>
      </c>
      <c r="K56" s="24" t="s">
        <v>549</v>
      </c>
      <c r="L56" s="24" t="s">
        <v>550</v>
      </c>
      <c r="N56" s="24" t="b">
        <v>1</v>
      </c>
      <c r="O56" s="24" t="b">
        <v>0</v>
      </c>
      <c r="Q56" s="24" t="s">
        <v>398</v>
      </c>
      <c r="V56" s="92">
        <v>36700</v>
      </c>
      <c r="W56" s="92">
        <v>37499</v>
      </c>
      <c r="X56" s="24" t="str">
        <f t="shared" si="4"/>
        <v/>
      </c>
    </row>
    <row r="57" spans="1:24" x14ac:dyDescent="0.2">
      <c r="A57" s="17">
        <v>36800</v>
      </c>
      <c r="B57" s="15" t="s">
        <v>36</v>
      </c>
      <c r="C57" s="21">
        <f t="shared" si="0"/>
        <v>36800</v>
      </c>
      <c r="D57" s="21" t="str">
        <f t="shared" si="1"/>
        <v>Deposits: Other</v>
      </c>
      <c r="E57" s="21" t="str">
        <f t="shared" si="2"/>
        <v/>
      </c>
      <c r="F57" s="21"/>
      <c r="G57" s="24">
        <f t="shared" si="3"/>
        <v>37000</v>
      </c>
      <c r="H57" s="24">
        <v>37000</v>
      </c>
      <c r="I57" s="24" t="s">
        <v>37</v>
      </c>
      <c r="J57" s="24" t="s">
        <v>548</v>
      </c>
      <c r="K57" s="24" t="s">
        <v>549</v>
      </c>
      <c r="L57" s="24" t="s">
        <v>550</v>
      </c>
      <c r="N57" s="24" t="b">
        <v>1</v>
      </c>
      <c r="O57" s="24" t="b">
        <v>0</v>
      </c>
      <c r="Q57" s="24" t="s">
        <v>398</v>
      </c>
      <c r="V57" s="92">
        <v>36700</v>
      </c>
      <c r="W57" s="92">
        <v>37499</v>
      </c>
      <c r="X57" s="24" t="str">
        <f t="shared" si="4"/>
        <v/>
      </c>
    </row>
    <row r="58" spans="1:24" x14ac:dyDescent="0.2">
      <c r="A58" s="17">
        <v>37000</v>
      </c>
      <c r="B58" s="15" t="s">
        <v>37</v>
      </c>
      <c r="C58" s="21">
        <f t="shared" si="0"/>
        <v>37000</v>
      </c>
      <c r="D58" s="21" t="str">
        <f t="shared" si="1"/>
        <v>Deferred Expenses</v>
      </c>
      <c r="E58" s="21" t="str">
        <f t="shared" si="2"/>
        <v/>
      </c>
      <c r="F58" s="21"/>
      <c r="G58" s="24">
        <f t="shared" si="3"/>
        <v>37600</v>
      </c>
      <c r="H58" s="24">
        <v>37600</v>
      </c>
      <c r="I58" s="24" t="s">
        <v>515</v>
      </c>
      <c r="J58" s="24" t="s">
        <v>548</v>
      </c>
      <c r="K58" s="24" t="s">
        <v>549</v>
      </c>
      <c r="L58" s="24" t="s">
        <v>550</v>
      </c>
      <c r="N58" s="24" t="b">
        <v>1</v>
      </c>
      <c r="O58" s="24" t="b">
        <v>0</v>
      </c>
      <c r="Q58" s="24" t="s">
        <v>338</v>
      </c>
      <c r="V58" s="92">
        <v>37600</v>
      </c>
      <c r="W58" s="92">
        <v>38999</v>
      </c>
      <c r="X58" s="24" t="str">
        <f t="shared" si="4"/>
        <v/>
      </c>
    </row>
    <row r="59" spans="1:24" x14ac:dyDescent="0.2">
      <c r="A59" s="17" t="s">
        <v>209</v>
      </c>
      <c r="B59" s="15" t="s">
        <v>209</v>
      </c>
      <c r="C59" s="21" t="e">
        <f t="shared" si="0"/>
        <v>#N/A</v>
      </c>
      <c r="D59" s="21" t="e">
        <f t="shared" si="1"/>
        <v>#N/A</v>
      </c>
      <c r="E59" s="21" t="e">
        <f t="shared" si="2"/>
        <v>#N/A</v>
      </c>
      <c r="F59" s="21"/>
      <c r="G59" s="24">
        <f t="shared" si="3"/>
        <v>39000</v>
      </c>
      <c r="H59" s="24">
        <v>39000</v>
      </c>
      <c r="I59" s="24" t="s">
        <v>39</v>
      </c>
      <c r="J59" s="24" t="s">
        <v>548</v>
      </c>
      <c r="K59" s="24" t="s">
        <v>549</v>
      </c>
      <c r="L59" s="24" t="s">
        <v>550</v>
      </c>
      <c r="N59" s="24" t="b">
        <v>1</v>
      </c>
      <c r="O59" s="24" t="b">
        <v>0</v>
      </c>
      <c r="Q59" s="24" t="s">
        <v>395</v>
      </c>
      <c r="V59" s="92">
        <v>39000</v>
      </c>
      <c r="W59" s="92">
        <v>39799</v>
      </c>
      <c r="X59" s="24" t="str">
        <f t="shared" si="4"/>
        <v/>
      </c>
    </row>
    <row r="60" spans="1:24" x14ac:dyDescent="0.2">
      <c r="A60" s="17">
        <v>37600</v>
      </c>
      <c r="B60" s="15" t="s">
        <v>515</v>
      </c>
      <c r="C60" s="21">
        <f t="shared" si="0"/>
        <v>37600</v>
      </c>
      <c r="D60" s="21" t="str">
        <f t="shared" si="1"/>
        <v>Other Noncurrent Asset (1)</v>
      </c>
      <c r="E60" s="21" t="str">
        <f t="shared" si="2"/>
        <v/>
      </c>
      <c r="F60" s="21"/>
      <c r="G60" s="24">
        <f t="shared" si="3"/>
        <v>39100</v>
      </c>
      <c r="H60" s="24">
        <v>39100</v>
      </c>
      <c r="I60" s="24" t="s">
        <v>40</v>
      </c>
      <c r="J60" s="24" t="s">
        <v>548</v>
      </c>
      <c r="K60" s="24" t="s">
        <v>549</v>
      </c>
      <c r="L60" s="24" t="s">
        <v>550</v>
      </c>
      <c r="N60" s="24" t="b">
        <v>1</v>
      </c>
      <c r="O60" s="24" t="b">
        <v>0</v>
      </c>
      <c r="Q60" s="24" t="s">
        <v>395</v>
      </c>
      <c r="V60" s="92">
        <v>39000</v>
      </c>
      <c r="W60" s="92">
        <v>39799</v>
      </c>
      <c r="X60" s="24" t="str">
        <f t="shared" si="4"/>
        <v/>
      </c>
    </row>
    <row r="61" spans="1:24" x14ac:dyDescent="0.2">
      <c r="A61" s="17">
        <v>39000</v>
      </c>
      <c r="B61" s="15" t="s">
        <v>39</v>
      </c>
      <c r="C61" s="21">
        <f t="shared" si="0"/>
        <v>39000</v>
      </c>
      <c r="D61" s="21" t="str">
        <f t="shared" si="1"/>
        <v>Accum. Depr. Autos &amp; Trucks</v>
      </c>
      <c r="E61" s="21" t="str">
        <f t="shared" si="2"/>
        <v/>
      </c>
      <c r="F61" s="21"/>
      <c r="G61" s="24">
        <f t="shared" si="3"/>
        <v>39200</v>
      </c>
      <c r="H61" s="24">
        <v>39200</v>
      </c>
      <c r="I61" s="24" t="s">
        <v>41</v>
      </c>
      <c r="J61" s="24" t="s">
        <v>548</v>
      </c>
      <c r="K61" s="24" t="s">
        <v>549</v>
      </c>
      <c r="L61" s="24" t="s">
        <v>550</v>
      </c>
      <c r="N61" s="24" t="b">
        <v>1</v>
      </c>
      <c r="O61" s="24" t="b">
        <v>0</v>
      </c>
      <c r="Q61" s="24" t="s">
        <v>395</v>
      </c>
      <c r="V61" s="92">
        <v>39000</v>
      </c>
      <c r="W61" s="92">
        <v>39799</v>
      </c>
      <c r="X61" s="24" t="str">
        <f t="shared" si="4"/>
        <v/>
      </c>
    </row>
    <row r="62" spans="1:24" x14ac:dyDescent="0.2">
      <c r="A62" s="17">
        <v>39100</v>
      </c>
      <c r="B62" s="15" t="s">
        <v>40</v>
      </c>
      <c r="C62" s="21">
        <f t="shared" si="0"/>
        <v>39100</v>
      </c>
      <c r="D62" s="21" t="str">
        <f t="shared" si="1"/>
        <v>Accum. Depr. Furniture &amp; Fix</v>
      </c>
      <c r="E62" s="21" t="str">
        <f t="shared" si="2"/>
        <v/>
      </c>
      <c r="F62" s="21"/>
      <c r="G62" s="24">
        <f t="shared" si="3"/>
        <v>39280</v>
      </c>
      <c r="H62" s="24">
        <v>39280</v>
      </c>
      <c r="I62" s="24" t="s">
        <v>533</v>
      </c>
      <c r="J62" s="24" t="s">
        <v>548</v>
      </c>
      <c r="K62" s="24" t="s">
        <v>549</v>
      </c>
      <c r="L62" s="24" t="s">
        <v>550</v>
      </c>
      <c r="N62" s="24" t="b">
        <v>1</v>
      </c>
      <c r="O62" s="24" t="b">
        <v>0</v>
      </c>
      <c r="Q62" s="24" t="s">
        <v>395</v>
      </c>
      <c r="V62" s="92">
        <v>39000</v>
      </c>
      <c r="W62" s="92">
        <v>39799</v>
      </c>
      <c r="X62" s="24" t="str">
        <f t="shared" si="4"/>
        <v/>
      </c>
    </row>
    <row r="63" spans="1:24" x14ac:dyDescent="0.2">
      <c r="A63" s="17">
        <v>39200</v>
      </c>
      <c r="B63" s="15" t="s">
        <v>41</v>
      </c>
      <c r="C63" s="21">
        <f t="shared" si="0"/>
        <v>39200</v>
      </c>
      <c r="D63" s="21" t="str">
        <f t="shared" si="1"/>
        <v>Accum. Depr. Equipment</v>
      </c>
      <c r="E63" s="21" t="str">
        <f t="shared" si="2"/>
        <v/>
      </c>
      <c r="F63" s="21"/>
      <c r="G63" s="24">
        <f t="shared" si="3"/>
        <v>39300</v>
      </c>
      <c r="H63" s="24">
        <v>39300</v>
      </c>
      <c r="I63" s="24" t="s">
        <v>42</v>
      </c>
      <c r="J63" s="24" t="s">
        <v>548</v>
      </c>
      <c r="K63" s="24" t="s">
        <v>549</v>
      </c>
      <c r="L63" s="24" t="s">
        <v>550</v>
      </c>
      <c r="N63" s="24" t="b">
        <v>1</v>
      </c>
      <c r="O63" s="24" t="b">
        <v>0</v>
      </c>
      <c r="Q63" s="24" t="s">
        <v>395</v>
      </c>
      <c r="V63" s="92">
        <v>39000</v>
      </c>
      <c r="W63" s="92">
        <v>39799</v>
      </c>
      <c r="X63" s="24" t="str">
        <f t="shared" si="4"/>
        <v/>
      </c>
    </row>
    <row r="64" spans="1:24" x14ac:dyDescent="0.2">
      <c r="A64" s="17">
        <v>39280</v>
      </c>
      <c r="B64" s="26" t="s">
        <v>533</v>
      </c>
      <c r="C64" s="21">
        <f t="shared" si="0"/>
        <v>39280</v>
      </c>
      <c r="D64" s="21" t="str">
        <f t="shared" si="1"/>
        <v>Accum. Depr. Tooling</v>
      </c>
      <c r="E64" s="21" t="str">
        <f t="shared" si="2"/>
        <v/>
      </c>
      <c r="F64" s="21"/>
      <c r="G64" s="24">
        <f t="shared" si="3"/>
        <v>39400</v>
      </c>
      <c r="H64" s="24">
        <v>39400</v>
      </c>
      <c r="I64" s="24" t="s">
        <v>43</v>
      </c>
      <c r="J64" s="24" t="s">
        <v>548</v>
      </c>
      <c r="K64" s="24" t="s">
        <v>549</v>
      </c>
      <c r="L64" s="24" t="s">
        <v>550</v>
      </c>
      <c r="N64" s="24" t="b">
        <v>1</v>
      </c>
      <c r="O64" s="24" t="b">
        <v>0</v>
      </c>
      <c r="Q64" s="24" t="s">
        <v>395</v>
      </c>
      <c r="V64" s="92">
        <v>39000</v>
      </c>
      <c r="W64" s="92">
        <v>39799</v>
      </c>
      <c r="X64" s="24" t="str">
        <f t="shared" si="4"/>
        <v/>
      </c>
    </row>
    <row r="65" spans="1:24" x14ac:dyDescent="0.2">
      <c r="A65" s="17">
        <v>39300</v>
      </c>
      <c r="B65" s="15" t="s">
        <v>42</v>
      </c>
      <c r="C65" s="21">
        <f t="shared" si="0"/>
        <v>39300</v>
      </c>
      <c r="D65" s="21" t="str">
        <f t="shared" si="1"/>
        <v>Accum. Depr. Computers</v>
      </c>
      <c r="E65" s="21" t="str">
        <f t="shared" si="2"/>
        <v/>
      </c>
      <c r="F65" s="21"/>
      <c r="G65" s="24">
        <f>VLOOKUP(H65,$A$3:$B$310,1,FALSE)</f>
        <v>39500</v>
      </c>
      <c r="H65" s="24">
        <v>39500</v>
      </c>
      <c r="I65" s="24" t="s">
        <v>44</v>
      </c>
      <c r="J65" s="24" t="s">
        <v>548</v>
      </c>
      <c r="K65" s="24" t="s">
        <v>549</v>
      </c>
      <c r="L65" s="24" t="s">
        <v>550</v>
      </c>
      <c r="N65" s="24" t="b">
        <v>1</v>
      </c>
      <c r="O65" s="24" t="b">
        <v>0</v>
      </c>
      <c r="Q65" s="24" t="s">
        <v>395</v>
      </c>
      <c r="V65" s="92">
        <v>39000</v>
      </c>
      <c r="W65" s="92">
        <v>39799</v>
      </c>
      <c r="X65" s="24" t="str">
        <f t="shared" si="4"/>
        <v/>
      </c>
    </row>
    <row r="66" spans="1:24" x14ac:dyDescent="0.2">
      <c r="A66" s="17">
        <v>39400</v>
      </c>
      <c r="B66" s="15" t="s">
        <v>43</v>
      </c>
      <c r="C66" s="21">
        <f t="shared" si="0"/>
        <v>39400</v>
      </c>
      <c r="D66" s="21" t="str">
        <f t="shared" si="1"/>
        <v>Accum. Depr. Improvement</v>
      </c>
      <c r="E66" s="21" t="str">
        <f t="shared" si="2"/>
        <v/>
      </c>
      <c r="F66" s="21"/>
      <c r="G66" s="24">
        <f t="shared" si="3"/>
        <v>39600</v>
      </c>
      <c r="H66" s="24">
        <v>39600</v>
      </c>
      <c r="I66" s="24" t="s">
        <v>45</v>
      </c>
      <c r="J66" s="24" t="s">
        <v>548</v>
      </c>
      <c r="K66" s="24" t="s">
        <v>549</v>
      </c>
      <c r="L66" s="24" t="s">
        <v>550</v>
      </c>
      <c r="N66" s="24" t="b">
        <v>1</v>
      </c>
      <c r="O66" s="24" t="b">
        <v>0</v>
      </c>
      <c r="Q66" s="24" t="s">
        <v>395</v>
      </c>
      <c r="V66" s="92">
        <v>39000</v>
      </c>
      <c r="W66" s="92">
        <v>39799</v>
      </c>
      <c r="X66" s="24" t="str">
        <f t="shared" si="4"/>
        <v/>
      </c>
    </row>
    <row r="67" spans="1:24" x14ac:dyDescent="0.2">
      <c r="A67" s="17">
        <v>39500</v>
      </c>
      <c r="B67" s="15" t="s">
        <v>44</v>
      </c>
      <c r="C67" s="21">
        <f t="shared" si="0"/>
        <v>39500</v>
      </c>
      <c r="D67" s="21" t="str">
        <f t="shared" si="1"/>
        <v>Accum. Depr. Perm/Lease Improv</v>
      </c>
      <c r="E67" s="21" t="str">
        <f t="shared" si="2"/>
        <v/>
      </c>
      <c r="F67" s="21"/>
      <c r="G67" s="24">
        <f t="shared" si="3"/>
        <v>39700</v>
      </c>
      <c r="H67" s="24">
        <v>39700</v>
      </c>
      <c r="I67" s="24" t="s">
        <v>46</v>
      </c>
      <c r="J67" s="24" t="s">
        <v>548</v>
      </c>
      <c r="K67" s="24" t="s">
        <v>549</v>
      </c>
      <c r="L67" s="24" t="s">
        <v>550</v>
      </c>
      <c r="N67" s="24" t="b">
        <v>1</v>
      </c>
      <c r="O67" s="24" t="b">
        <v>0</v>
      </c>
      <c r="Q67" s="24" t="s">
        <v>395</v>
      </c>
      <c r="V67" s="92">
        <v>39000</v>
      </c>
      <c r="W67" s="92">
        <v>39799</v>
      </c>
      <c r="X67" s="24" t="str">
        <f t="shared" si="4"/>
        <v/>
      </c>
    </row>
    <row r="68" spans="1:24" x14ac:dyDescent="0.2">
      <c r="A68" s="17">
        <v>39600</v>
      </c>
      <c r="B68" s="15" t="s">
        <v>45</v>
      </c>
      <c r="C68" s="21">
        <f t="shared" ref="C68:C131" si="5">VLOOKUP(A68,$H$3:$I$287,1,FALSE)</f>
        <v>39600</v>
      </c>
      <c r="D68" s="21" t="str">
        <f t="shared" ref="D68:D131" si="6">VLOOKUP(A68,$H$3:$I$287,2,FALSE)</f>
        <v>Accum. Amort. Land Impr.</v>
      </c>
      <c r="E68" s="21" t="str">
        <f t="shared" ref="E68:E131" si="7">IF(B68=D68,"","CHANGE")</f>
        <v/>
      </c>
      <c r="F68" s="21"/>
      <c r="G68" s="24">
        <f t="shared" ref="G68:G131" si="8">VLOOKUP(H68,$A$3:$B$310,1,FALSE)</f>
        <v>39800</v>
      </c>
      <c r="H68" s="24">
        <v>39800</v>
      </c>
      <c r="I68" s="24" t="s">
        <v>47</v>
      </c>
      <c r="J68" s="24" t="s">
        <v>548</v>
      </c>
      <c r="K68" s="24" t="s">
        <v>549</v>
      </c>
      <c r="L68" s="24" t="s">
        <v>550</v>
      </c>
      <c r="N68" s="24" t="b">
        <v>1</v>
      </c>
      <c r="O68" s="24" t="b">
        <v>0</v>
      </c>
      <c r="Q68" s="24" t="s">
        <v>339</v>
      </c>
      <c r="V68" s="92">
        <v>39800</v>
      </c>
      <c r="W68" s="92">
        <v>40099</v>
      </c>
      <c r="X68" s="24" t="str">
        <f t="shared" ref="X68:X131" si="9">IF(H68&gt;=V68,IF(H68&lt;=W68,"","ERROR"),"ERROR")</f>
        <v/>
      </c>
    </row>
    <row r="69" spans="1:24" x14ac:dyDescent="0.2">
      <c r="A69" s="17">
        <v>39700</v>
      </c>
      <c r="B69" s="15" t="s">
        <v>46</v>
      </c>
      <c r="C69" s="21">
        <f t="shared" si="5"/>
        <v>39700</v>
      </c>
      <c r="D69" s="21" t="str">
        <f t="shared" si="6"/>
        <v>Accum. Amort. Software</v>
      </c>
      <c r="E69" s="21" t="str">
        <f t="shared" si="7"/>
        <v/>
      </c>
      <c r="F69" s="21"/>
      <c r="G69" s="24">
        <f t="shared" si="8"/>
        <v>39850</v>
      </c>
      <c r="H69" s="24">
        <v>39850</v>
      </c>
      <c r="I69" s="24" t="s">
        <v>48</v>
      </c>
      <c r="J69" s="24" t="s">
        <v>548</v>
      </c>
      <c r="K69" s="24" t="s">
        <v>549</v>
      </c>
      <c r="L69" s="24" t="s">
        <v>550</v>
      </c>
      <c r="N69" s="24" t="b">
        <v>1</v>
      </c>
      <c r="O69" s="24" t="b">
        <v>0</v>
      </c>
      <c r="Q69" s="24" t="s">
        <v>339</v>
      </c>
      <c r="V69" s="92">
        <v>39800</v>
      </c>
      <c r="W69" s="92">
        <v>40099</v>
      </c>
      <c r="X69" s="24" t="str">
        <f t="shared" si="9"/>
        <v/>
      </c>
    </row>
    <row r="70" spans="1:24" x14ac:dyDescent="0.2">
      <c r="A70" s="17">
        <v>39800</v>
      </c>
      <c r="B70" s="15" t="s">
        <v>47</v>
      </c>
      <c r="C70" s="21">
        <f t="shared" si="5"/>
        <v>39800</v>
      </c>
      <c r="D70" s="21" t="str">
        <f t="shared" si="6"/>
        <v>Accum. Amort. Goodwill</v>
      </c>
      <c r="E70" s="21" t="str">
        <f t="shared" si="7"/>
        <v/>
      </c>
      <c r="F70" s="21"/>
      <c r="G70" s="24">
        <f t="shared" si="8"/>
        <v>39900</v>
      </c>
      <c r="H70" s="24">
        <v>39900</v>
      </c>
      <c r="I70" s="24" t="s">
        <v>49</v>
      </c>
      <c r="J70" s="24" t="s">
        <v>548</v>
      </c>
      <c r="K70" s="24" t="s">
        <v>549</v>
      </c>
      <c r="L70" s="24" t="s">
        <v>550</v>
      </c>
      <c r="N70" s="24" t="b">
        <v>1</v>
      </c>
      <c r="O70" s="24" t="b">
        <v>0</v>
      </c>
      <c r="Q70" s="24" t="s">
        <v>339</v>
      </c>
      <c r="V70" s="92">
        <v>39800</v>
      </c>
      <c r="W70" s="92">
        <v>40099</v>
      </c>
      <c r="X70" s="24" t="str">
        <f t="shared" si="9"/>
        <v/>
      </c>
    </row>
    <row r="71" spans="1:24" x14ac:dyDescent="0.2">
      <c r="A71" s="17">
        <v>39850</v>
      </c>
      <c r="B71" s="15" t="s">
        <v>48</v>
      </c>
      <c r="C71" s="21">
        <f t="shared" si="5"/>
        <v>39850</v>
      </c>
      <c r="D71" s="21" t="str">
        <f t="shared" si="6"/>
        <v>Accum. Amort. Patents</v>
      </c>
      <c r="E71" s="21" t="str">
        <f t="shared" si="7"/>
        <v/>
      </c>
      <c r="F71" s="21"/>
      <c r="G71" s="24">
        <f t="shared" si="8"/>
        <v>39950</v>
      </c>
      <c r="H71" s="24">
        <v>39950</v>
      </c>
      <c r="I71" s="24" t="s">
        <v>50</v>
      </c>
      <c r="J71" s="24" t="s">
        <v>548</v>
      </c>
      <c r="K71" s="24" t="s">
        <v>549</v>
      </c>
      <c r="L71" s="24" t="s">
        <v>550</v>
      </c>
      <c r="N71" s="24" t="b">
        <v>1</v>
      </c>
      <c r="O71" s="24" t="b">
        <v>0</v>
      </c>
      <c r="Q71" s="24" t="s">
        <v>339</v>
      </c>
      <c r="V71" s="92">
        <v>39800</v>
      </c>
      <c r="W71" s="92">
        <v>40099</v>
      </c>
      <c r="X71" s="24" t="str">
        <f t="shared" si="9"/>
        <v/>
      </c>
    </row>
    <row r="72" spans="1:24" x14ac:dyDescent="0.2">
      <c r="A72" s="17">
        <v>39900</v>
      </c>
      <c r="B72" s="15" t="s">
        <v>49</v>
      </c>
      <c r="C72" s="21">
        <f t="shared" si="5"/>
        <v>39900</v>
      </c>
      <c r="D72" s="21" t="str">
        <f t="shared" si="6"/>
        <v>Accum. Amort. Trademarks</v>
      </c>
      <c r="E72" s="21" t="str">
        <f t="shared" si="7"/>
        <v/>
      </c>
      <c r="F72" s="21"/>
      <c r="G72" s="24">
        <f t="shared" si="8"/>
        <v>40000</v>
      </c>
      <c r="H72" s="24">
        <v>40000</v>
      </c>
      <c r="I72" s="24" t="s">
        <v>51</v>
      </c>
      <c r="J72" s="24" t="s">
        <v>548</v>
      </c>
      <c r="K72" s="24" t="s">
        <v>549</v>
      </c>
      <c r="L72" s="24" t="s">
        <v>550</v>
      </c>
      <c r="N72" s="24" t="b">
        <v>1</v>
      </c>
      <c r="O72" s="24" t="b">
        <v>0</v>
      </c>
      <c r="Q72" s="24" t="s">
        <v>339</v>
      </c>
      <c r="V72" s="92">
        <v>39800</v>
      </c>
      <c r="W72" s="92">
        <v>40099</v>
      </c>
      <c r="X72" s="24" t="str">
        <f t="shared" si="9"/>
        <v/>
      </c>
    </row>
    <row r="73" spans="1:24" x14ac:dyDescent="0.2">
      <c r="A73" s="17">
        <v>39950</v>
      </c>
      <c r="B73" s="15" t="s">
        <v>50</v>
      </c>
      <c r="C73" s="21">
        <f t="shared" si="5"/>
        <v>39950</v>
      </c>
      <c r="D73" s="21" t="str">
        <f t="shared" si="6"/>
        <v>Accum. Amort. Org. Costs</v>
      </c>
      <c r="E73" s="21" t="str">
        <f t="shared" si="7"/>
        <v/>
      </c>
      <c r="F73" s="21"/>
      <c r="G73" s="24">
        <f t="shared" si="8"/>
        <v>40100</v>
      </c>
      <c r="H73" s="24">
        <v>40100</v>
      </c>
      <c r="I73" s="24" t="s">
        <v>516</v>
      </c>
      <c r="J73" s="24" t="s">
        <v>548</v>
      </c>
      <c r="K73" s="24" t="s">
        <v>549</v>
      </c>
      <c r="L73" s="24" t="s">
        <v>550</v>
      </c>
      <c r="N73" s="24" t="b">
        <v>1</v>
      </c>
      <c r="O73" s="24" t="b">
        <v>0</v>
      </c>
      <c r="Q73" s="24" t="s">
        <v>340</v>
      </c>
      <c r="V73" s="92">
        <v>40100</v>
      </c>
      <c r="W73" s="92">
        <v>49999</v>
      </c>
      <c r="X73" s="24" t="str">
        <f t="shared" si="9"/>
        <v/>
      </c>
    </row>
    <row r="74" spans="1:24" x14ac:dyDescent="0.2">
      <c r="A74" s="17">
        <v>40000</v>
      </c>
      <c r="B74" s="15" t="s">
        <v>51</v>
      </c>
      <c r="C74" s="21">
        <f t="shared" si="5"/>
        <v>40000</v>
      </c>
      <c r="D74" s="21" t="str">
        <f t="shared" si="6"/>
        <v>Accum. Amort. Securities</v>
      </c>
      <c r="E74" s="21" t="str">
        <f t="shared" si="7"/>
        <v/>
      </c>
      <c r="F74" s="21"/>
      <c r="G74" s="24">
        <f t="shared" si="8"/>
        <v>50000</v>
      </c>
      <c r="H74" s="24">
        <v>50000</v>
      </c>
      <c r="I74" s="24" t="s">
        <v>52</v>
      </c>
      <c r="J74" s="24" t="s">
        <v>548</v>
      </c>
      <c r="K74" s="24" t="s">
        <v>551</v>
      </c>
      <c r="L74" s="24" t="s">
        <v>550</v>
      </c>
      <c r="N74" s="24" t="b">
        <v>1</v>
      </c>
      <c r="O74" s="24" t="b">
        <v>0</v>
      </c>
      <c r="Q74" s="24" t="s">
        <v>341</v>
      </c>
      <c r="V74" s="92">
        <v>50000</v>
      </c>
      <c r="W74" s="92">
        <v>50399</v>
      </c>
      <c r="X74" s="24" t="str">
        <f t="shared" si="9"/>
        <v/>
      </c>
    </row>
    <row r="75" spans="1:24" x14ac:dyDescent="0.2">
      <c r="A75" s="17">
        <v>40100</v>
      </c>
      <c r="B75" s="15" t="s">
        <v>516</v>
      </c>
      <c r="C75" s="21">
        <f t="shared" si="5"/>
        <v>40100</v>
      </c>
      <c r="D75" s="21" t="str">
        <f t="shared" si="6"/>
        <v>Other Noncurrent Asset (2)</v>
      </c>
      <c r="E75" s="21" t="str">
        <f t="shared" si="7"/>
        <v/>
      </c>
      <c r="F75" s="21"/>
      <c r="G75" s="24">
        <f t="shared" si="8"/>
        <v>50300</v>
      </c>
      <c r="H75" s="24">
        <v>50300</v>
      </c>
      <c r="I75" s="24" t="s">
        <v>53</v>
      </c>
      <c r="J75" s="24" t="s">
        <v>548</v>
      </c>
      <c r="K75" s="24" t="s">
        <v>551</v>
      </c>
      <c r="L75" s="24" t="s">
        <v>550</v>
      </c>
      <c r="N75" s="24" t="b">
        <v>1</v>
      </c>
      <c r="O75" s="24" t="b">
        <v>0</v>
      </c>
      <c r="Q75" s="24" t="s">
        <v>341</v>
      </c>
      <c r="V75" s="92">
        <v>50000</v>
      </c>
      <c r="W75" s="92">
        <v>50399</v>
      </c>
      <c r="X75" s="24" t="str">
        <f t="shared" si="9"/>
        <v/>
      </c>
    </row>
    <row r="76" spans="1:24" x14ac:dyDescent="0.2">
      <c r="A76" s="17">
        <v>50000</v>
      </c>
      <c r="B76" s="15" t="s">
        <v>52</v>
      </c>
      <c r="C76" s="21">
        <f t="shared" si="5"/>
        <v>50000</v>
      </c>
      <c r="D76" s="21" t="str">
        <f t="shared" si="6"/>
        <v>Accounts Payable: Trade</v>
      </c>
      <c r="E76" s="21" t="str">
        <f t="shared" si="7"/>
        <v/>
      </c>
      <c r="F76" s="21"/>
      <c r="G76" s="24">
        <f t="shared" si="8"/>
        <v>50400</v>
      </c>
      <c r="H76" s="24">
        <v>50400</v>
      </c>
      <c r="I76" s="24" t="s">
        <v>54</v>
      </c>
      <c r="J76" s="24" t="s">
        <v>548</v>
      </c>
      <c r="K76" s="24" t="s">
        <v>551</v>
      </c>
      <c r="L76" s="24" t="s">
        <v>550</v>
      </c>
      <c r="N76" s="24" t="b">
        <v>1</v>
      </c>
      <c r="O76" s="24" t="b">
        <v>0</v>
      </c>
      <c r="Q76" s="24" t="s">
        <v>342</v>
      </c>
      <c r="V76" s="92">
        <v>50400</v>
      </c>
      <c r="W76" s="92">
        <v>50499</v>
      </c>
      <c r="X76" s="24" t="str">
        <f t="shared" si="9"/>
        <v/>
      </c>
    </row>
    <row r="77" spans="1:24" x14ac:dyDescent="0.2">
      <c r="A77" s="17">
        <v>50300</v>
      </c>
      <c r="B77" s="15" t="s">
        <v>53</v>
      </c>
      <c r="C77" s="21">
        <f t="shared" si="5"/>
        <v>50300</v>
      </c>
      <c r="D77" s="21" t="str">
        <f t="shared" si="6"/>
        <v>A/P Credit Card</v>
      </c>
      <c r="E77" s="21" t="str">
        <f t="shared" si="7"/>
        <v/>
      </c>
      <c r="F77" s="21"/>
      <c r="G77" s="24">
        <f t="shared" si="8"/>
        <v>50600</v>
      </c>
      <c r="H77" s="24">
        <v>50600</v>
      </c>
      <c r="I77" s="24" t="s">
        <v>56</v>
      </c>
      <c r="J77" s="24" t="s">
        <v>548</v>
      </c>
      <c r="K77" s="24" t="s">
        <v>551</v>
      </c>
      <c r="L77" s="24" t="s">
        <v>550</v>
      </c>
      <c r="N77" s="24" t="b">
        <v>1</v>
      </c>
      <c r="O77" s="24" t="b">
        <v>0</v>
      </c>
      <c r="Q77" s="24" t="s">
        <v>495</v>
      </c>
      <c r="V77" s="92">
        <v>50600</v>
      </c>
      <c r="W77" s="92">
        <v>50949</v>
      </c>
      <c r="X77" s="24" t="str">
        <f t="shared" si="9"/>
        <v/>
      </c>
    </row>
    <row r="78" spans="1:24" x14ac:dyDescent="0.2">
      <c r="A78" s="17">
        <v>50400</v>
      </c>
      <c r="B78" s="15" t="s">
        <v>54</v>
      </c>
      <c r="C78" s="21">
        <f t="shared" si="5"/>
        <v>50400</v>
      </c>
      <c r="D78" s="21" t="str">
        <f t="shared" si="6"/>
        <v>Accrued Interest Payable</v>
      </c>
      <c r="E78" s="21" t="str">
        <f t="shared" si="7"/>
        <v/>
      </c>
      <c r="F78" s="21"/>
      <c r="G78" s="24">
        <f t="shared" si="8"/>
        <v>50900</v>
      </c>
      <c r="H78" s="24">
        <v>50900</v>
      </c>
      <c r="I78" s="24" t="s">
        <v>59</v>
      </c>
      <c r="J78" s="24" t="s">
        <v>548</v>
      </c>
      <c r="K78" s="24" t="s">
        <v>551</v>
      </c>
      <c r="L78" s="24" t="s">
        <v>550</v>
      </c>
      <c r="N78" s="24" t="b">
        <v>1</v>
      </c>
      <c r="O78" s="24" t="b">
        <v>0</v>
      </c>
      <c r="Q78" s="24" t="s">
        <v>495</v>
      </c>
      <c r="V78" s="92">
        <v>50600</v>
      </c>
      <c r="W78" s="92">
        <v>50949</v>
      </c>
      <c r="X78" s="24" t="str">
        <f t="shared" si="9"/>
        <v/>
      </c>
    </row>
    <row r="79" spans="1:24" x14ac:dyDescent="0.2">
      <c r="A79" s="17" t="s">
        <v>209</v>
      </c>
      <c r="B79" s="15" t="s">
        <v>209</v>
      </c>
      <c r="C79" s="21" t="e">
        <f t="shared" si="5"/>
        <v>#N/A</v>
      </c>
      <c r="D79" s="21" t="e">
        <f t="shared" si="6"/>
        <v>#N/A</v>
      </c>
      <c r="E79" s="21" t="e">
        <f t="shared" si="7"/>
        <v>#N/A</v>
      </c>
      <c r="F79" s="21"/>
      <c r="G79" s="24">
        <f t="shared" si="8"/>
        <v>50950</v>
      </c>
      <c r="H79" s="24">
        <v>50950</v>
      </c>
      <c r="I79" s="24" t="s">
        <v>494</v>
      </c>
      <c r="J79" s="24" t="s">
        <v>548</v>
      </c>
      <c r="K79" s="24" t="s">
        <v>551</v>
      </c>
      <c r="L79" s="24" t="s">
        <v>550</v>
      </c>
      <c r="N79" s="24" t="b">
        <v>1</v>
      </c>
      <c r="O79" s="24" t="b">
        <v>0</v>
      </c>
      <c r="Q79" s="24" t="s">
        <v>497</v>
      </c>
      <c r="V79" s="92">
        <v>50950</v>
      </c>
      <c r="W79" s="92">
        <v>50999</v>
      </c>
      <c r="X79" s="24" t="str">
        <f t="shared" si="9"/>
        <v/>
      </c>
    </row>
    <row r="80" spans="1:24" x14ac:dyDescent="0.2">
      <c r="A80" s="17">
        <v>50600</v>
      </c>
      <c r="B80" s="15" t="s">
        <v>56</v>
      </c>
      <c r="C80" s="21">
        <f t="shared" si="5"/>
        <v>50600</v>
      </c>
      <c r="D80" s="21" t="str">
        <f t="shared" si="6"/>
        <v>Customer Deposits</v>
      </c>
      <c r="E80" s="21" t="str">
        <f t="shared" si="7"/>
        <v/>
      </c>
      <c r="F80" s="21"/>
      <c r="G80" s="24">
        <f t="shared" si="8"/>
        <v>51000</v>
      </c>
      <c r="H80" s="24">
        <v>51000</v>
      </c>
      <c r="I80" s="24" t="s">
        <v>57</v>
      </c>
      <c r="J80" s="24" t="s">
        <v>548</v>
      </c>
      <c r="K80" s="24" t="s">
        <v>551</v>
      </c>
      <c r="L80" s="24" t="s">
        <v>550</v>
      </c>
      <c r="N80" s="24" t="b">
        <v>1</v>
      </c>
      <c r="O80" s="24" t="b">
        <v>0</v>
      </c>
      <c r="Q80" s="24" t="s">
        <v>345</v>
      </c>
      <c r="V80" s="92">
        <v>51000</v>
      </c>
      <c r="W80" s="92">
        <v>52999</v>
      </c>
      <c r="X80" s="24" t="str">
        <f t="shared" si="9"/>
        <v/>
      </c>
    </row>
    <row r="81" spans="1:24" x14ac:dyDescent="0.2">
      <c r="A81" s="17">
        <v>50900</v>
      </c>
      <c r="B81" s="15" t="s">
        <v>59</v>
      </c>
      <c r="C81" s="21">
        <f t="shared" si="5"/>
        <v>50900</v>
      </c>
      <c r="D81" s="21" t="str">
        <f t="shared" si="6"/>
        <v>Unearned Revenue</v>
      </c>
      <c r="E81" s="21" t="str">
        <f t="shared" si="7"/>
        <v/>
      </c>
      <c r="F81" s="21"/>
      <c r="G81" s="24">
        <f t="shared" si="8"/>
        <v>51100</v>
      </c>
      <c r="H81" s="24">
        <v>51100</v>
      </c>
      <c r="I81" s="24" t="s">
        <v>55</v>
      </c>
      <c r="J81" s="24" t="s">
        <v>548</v>
      </c>
      <c r="K81" s="24" t="s">
        <v>551</v>
      </c>
      <c r="L81" s="24" t="s">
        <v>550</v>
      </c>
      <c r="N81" s="24" t="b">
        <v>1</v>
      </c>
      <c r="O81" s="24" t="b">
        <v>0</v>
      </c>
      <c r="Q81" s="24" t="s">
        <v>345</v>
      </c>
      <c r="V81" s="92">
        <v>51000</v>
      </c>
      <c r="W81" s="92">
        <v>52999</v>
      </c>
      <c r="X81" s="24" t="str">
        <f t="shared" si="9"/>
        <v/>
      </c>
    </row>
    <row r="82" spans="1:24" x14ac:dyDescent="0.2">
      <c r="A82" s="17">
        <v>50950</v>
      </c>
      <c r="B82" s="15" t="s">
        <v>494</v>
      </c>
      <c r="C82" s="21">
        <f t="shared" si="5"/>
        <v>50950</v>
      </c>
      <c r="D82" s="21" t="str">
        <f t="shared" si="6"/>
        <v>Derivative Liabilities</v>
      </c>
      <c r="E82" s="21" t="str">
        <f t="shared" si="7"/>
        <v/>
      </c>
      <c r="F82" s="21"/>
      <c r="G82" s="24">
        <f t="shared" si="8"/>
        <v>51200</v>
      </c>
      <c r="H82" s="24">
        <v>51200</v>
      </c>
      <c r="I82" s="24" t="s">
        <v>60</v>
      </c>
      <c r="J82" s="24" t="s">
        <v>548</v>
      </c>
      <c r="K82" s="24" t="s">
        <v>551</v>
      </c>
      <c r="L82" s="24" t="s">
        <v>550</v>
      </c>
      <c r="N82" s="24" t="b">
        <v>1</v>
      </c>
      <c r="O82" s="24" t="b">
        <v>0</v>
      </c>
      <c r="Q82" s="24" t="s">
        <v>345</v>
      </c>
      <c r="V82" s="92">
        <v>51000</v>
      </c>
      <c r="W82" s="92">
        <v>52999</v>
      </c>
      <c r="X82" s="24" t="str">
        <f t="shared" si="9"/>
        <v/>
      </c>
    </row>
    <row r="83" spans="1:24" x14ac:dyDescent="0.2">
      <c r="A83" s="17">
        <v>51000</v>
      </c>
      <c r="B83" s="15" t="s">
        <v>57</v>
      </c>
      <c r="C83" s="21">
        <f t="shared" si="5"/>
        <v>51000</v>
      </c>
      <c r="D83" s="21" t="str">
        <f t="shared" si="6"/>
        <v>Accrued Expenses</v>
      </c>
      <c r="E83" s="21" t="str">
        <f t="shared" si="7"/>
        <v/>
      </c>
      <c r="F83" s="21"/>
      <c r="G83" s="24">
        <f t="shared" si="8"/>
        <v>51400</v>
      </c>
      <c r="H83" s="24">
        <v>51400</v>
      </c>
      <c r="I83" s="24" t="s">
        <v>61</v>
      </c>
      <c r="J83" s="24" t="s">
        <v>548</v>
      </c>
      <c r="K83" s="24" t="s">
        <v>551</v>
      </c>
      <c r="L83" s="24" t="s">
        <v>550</v>
      </c>
      <c r="N83" s="24" t="b">
        <v>1</v>
      </c>
      <c r="O83" s="24" t="b">
        <v>0</v>
      </c>
      <c r="Q83" s="24" t="s">
        <v>345</v>
      </c>
      <c r="V83" s="92">
        <v>51000</v>
      </c>
      <c r="W83" s="92">
        <v>52999</v>
      </c>
      <c r="X83" s="24" t="str">
        <f t="shared" si="9"/>
        <v/>
      </c>
    </row>
    <row r="84" spans="1:24" x14ac:dyDescent="0.2">
      <c r="A84" s="17">
        <v>51100</v>
      </c>
      <c r="B84" s="15" t="s">
        <v>55</v>
      </c>
      <c r="C84" s="21">
        <f t="shared" si="5"/>
        <v>51100</v>
      </c>
      <c r="D84" s="21" t="str">
        <f t="shared" si="6"/>
        <v>Rents Due</v>
      </c>
      <c r="E84" s="21" t="str">
        <f t="shared" si="7"/>
        <v/>
      </c>
      <c r="F84" s="21"/>
      <c r="G84" s="24">
        <f t="shared" si="8"/>
        <v>51500</v>
      </c>
      <c r="H84" s="24">
        <v>51500</v>
      </c>
      <c r="I84" s="24" t="s">
        <v>62</v>
      </c>
      <c r="J84" s="24" t="s">
        <v>548</v>
      </c>
      <c r="K84" s="24" t="s">
        <v>551</v>
      </c>
      <c r="L84" s="24" t="s">
        <v>550</v>
      </c>
      <c r="N84" s="24" t="b">
        <v>1</v>
      </c>
      <c r="O84" s="24" t="b">
        <v>0</v>
      </c>
      <c r="Q84" s="24" t="s">
        <v>345</v>
      </c>
      <c r="V84" s="92">
        <v>51000</v>
      </c>
      <c r="W84" s="92">
        <v>52999</v>
      </c>
      <c r="X84" s="24" t="str">
        <f t="shared" si="9"/>
        <v/>
      </c>
    </row>
    <row r="85" spans="1:24" x14ac:dyDescent="0.2">
      <c r="A85" s="17">
        <v>51200</v>
      </c>
      <c r="B85" s="15" t="s">
        <v>60</v>
      </c>
      <c r="C85" s="21">
        <f t="shared" si="5"/>
        <v>51200</v>
      </c>
      <c r="D85" s="21" t="str">
        <f t="shared" si="6"/>
        <v>Other Liabilities</v>
      </c>
      <c r="E85" s="21" t="str">
        <f t="shared" si="7"/>
        <v/>
      </c>
      <c r="F85" s="21"/>
      <c r="G85" s="24">
        <f t="shared" si="8"/>
        <v>51600</v>
      </c>
      <c r="H85" s="24">
        <v>51600</v>
      </c>
      <c r="I85" s="24" t="s">
        <v>63</v>
      </c>
      <c r="J85" s="24" t="s">
        <v>548</v>
      </c>
      <c r="K85" s="24" t="s">
        <v>551</v>
      </c>
      <c r="L85" s="24" t="s">
        <v>550</v>
      </c>
      <c r="N85" s="24" t="b">
        <v>1</v>
      </c>
      <c r="O85" s="24" t="b">
        <v>0</v>
      </c>
      <c r="Q85" s="24" t="s">
        <v>345</v>
      </c>
      <c r="V85" s="92">
        <v>51000</v>
      </c>
      <c r="W85" s="92">
        <v>52999</v>
      </c>
      <c r="X85" s="24" t="str">
        <f t="shared" si="9"/>
        <v/>
      </c>
    </row>
    <row r="86" spans="1:24" x14ac:dyDescent="0.2">
      <c r="A86" s="17">
        <v>51400</v>
      </c>
      <c r="B86" s="15" t="s">
        <v>61</v>
      </c>
      <c r="C86" s="21">
        <f t="shared" si="5"/>
        <v>51400</v>
      </c>
      <c r="D86" s="21" t="str">
        <f t="shared" si="6"/>
        <v>Due to Shareholder</v>
      </c>
      <c r="E86" s="21" t="str">
        <f t="shared" si="7"/>
        <v/>
      </c>
      <c r="F86" s="21"/>
      <c r="G86" s="24">
        <f t="shared" si="8"/>
        <v>51700</v>
      </c>
      <c r="H86" s="24">
        <v>51700</v>
      </c>
      <c r="I86" s="24" t="s">
        <v>64</v>
      </c>
      <c r="J86" s="24" t="s">
        <v>548</v>
      </c>
      <c r="K86" s="24" t="s">
        <v>551</v>
      </c>
      <c r="L86" s="24" t="s">
        <v>550</v>
      </c>
      <c r="N86" s="24" t="b">
        <v>1</v>
      </c>
      <c r="O86" s="24" t="b">
        <v>0</v>
      </c>
      <c r="Q86" s="24" t="s">
        <v>345</v>
      </c>
      <c r="V86" s="92">
        <v>51000</v>
      </c>
      <c r="W86" s="92">
        <v>52999</v>
      </c>
      <c r="X86" s="24" t="str">
        <f t="shared" si="9"/>
        <v/>
      </c>
    </row>
    <row r="87" spans="1:24" x14ac:dyDescent="0.2">
      <c r="A87" s="17">
        <v>51500</v>
      </c>
      <c r="B87" s="15" t="s">
        <v>62</v>
      </c>
      <c r="C87" s="21">
        <f t="shared" si="5"/>
        <v>51500</v>
      </c>
      <c r="D87" s="21" t="str">
        <f t="shared" si="6"/>
        <v>Due to Employee</v>
      </c>
      <c r="E87" s="21" t="str">
        <f t="shared" si="7"/>
        <v/>
      </c>
      <c r="F87" s="21"/>
      <c r="G87" s="24">
        <f t="shared" si="8"/>
        <v>51800</v>
      </c>
      <c r="H87" s="24">
        <v>51800</v>
      </c>
      <c r="I87" s="24" t="s">
        <v>65</v>
      </c>
      <c r="J87" s="24" t="s">
        <v>548</v>
      </c>
      <c r="K87" s="24" t="s">
        <v>551</v>
      </c>
      <c r="L87" s="24" t="s">
        <v>550</v>
      </c>
      <c r="N87" s="24" t="b">
        <v>1</v>
      </c>
      <c r="O87" s="24" t="b">
        <v>0</v>
      </c>
      <c r="Q87" s="24" t="s">
        <v>345</v>
      </c>
      <c r="V87" s="92">
        <v>51000</v>
      </c>
      <c r="W87" s="92">
        <v>52999</v>
      </c>
      <c r="X87" s="24" t="str">
        <f t="shared" si="9"/>
        <v/>
      </c>
    </row>
    <row r="88" spans="1:24" x14ac:dyDescent="0.2">
      <c r="A88" s="17">
        <v>51600</v>
      </c>
      <c r="B88" s="15" t="s">
        <v>63</v>
      </c>
      <c r="C88" s="21">
        <f t="shared" si="5"/>
        <v>51600</v>
      </c>
      <c r="D88" s="21" t="str">
        <f t="shared" si="6"/>
        <v>401(K) Deductions Payable</v>
      </c>
      <c r="E88" s="21" t="str">
        <f t="shared" si="7"/>
        <v/>
      </c>
      <c r="F88" s="21"/>
      <c r="G88" s="24">
        <f t="shared" si="8"/>
        <v>51900</v>
      </c>
      <c r="H88" s="24">
        <v>51900</v>
      </c>
      <c r="I88" s="24" t="s">
        <v>266</v>
      </c>
      <c r="J88" s="24" t="s">
        <v>548</v>
      </c>
      <c r="K88" s="24" t="s">
        <v>551</v>
      </c>
      <c r="L88" s="24" t="s">
        <v>550</v>
      </c>
      <c r="N88" s="24" t="b">
        <v>1</v>
      </c>
      <c r="O88" s="24" t="b">
        <v>0</v>
      </c>
      <c r="Q88" s="24" t="s">
        <v>345</v>
      </c>
      <c r="V88" s="92">
        <v>51000</v>
      </c>
      <c r="W88" s="92">
        <v>52999</v>
      </c>
      <c r="X88" s="24" t="str">
        <f t="shared" si="9"/>
        <v/>
      </c>
    </row>
    <row r="89" spans="1:24" x14ac:dyDescent="0.2">
      <c r="A89" s="17">
        <v>51700</v>
      </c>
      <c r="B89" s="15" t="s">
        <v>64</v>
      </c>
      <c r="C89" s="21">
        <f t="shared" si="5"/>
        <v>51700</v>
      </c>
      <c r="D89" s="21" t="str">
        <f t="shared" si="6"/>
        <v>Section 125 Deductions Payable</v>
      </c>
      <c r="E89" s="21" t="str">
        <f t="shared" si="7"/>
        <v/>
      </c>
      <c r="F89" s="21"/>
      <c r="G89" s="24">
        <f t="shared" si="8"/>
        <v>52000</v>
      </c>
      <c r="H89" s="24">
        <v>52000</v>
      </c>
      <c r="I89" s="24" t="s">
        <v>267</v>
      </c>
      <c r="J89" s="24" t="s">
        <v>548</v>
      </c>
      <c r="K89" s="24" t="s">
        <v>551</v>
      </c>
      <c r="L89" s="24" t="s">
        <v>550</v>
      </c>
      <c r="N89" s="24" t="b">
        <v>1</v>
      </c>
      <c r="O89" s="24" t="b">
        <v>0</v>
      </c>
      <c r="Q89" s="24" t="s">
        <v>345</v>
      </c>
      <c r="V89" s="92">
        <v>51000</v>
      </c>
      <c r="W89" s="92">
        <v>52999</v>
      </c>
      <c r="X89" s="24" t="str">
        <f t="shared" si="9"/>
        <v/>
      </c>
    </row>
    <row r="90" spans="1:24" x14ac:dyDescent="0.2">
      <c r="A90" s="17">
        <v>51800</v>
      </c>
      <c r="B90" s="15" t="s">
        <v>65</v>
      </c>
      <c r="C90" s="21">
        <f t="shared" si="5"/>
        <v>51800</v>
      </c>
      <c r="D90" s="21" t="str">
        <f t="shared" si="6"/>
        <v>401(K) Company Match Payable</v>
      </c>
      <c r="E90" s="21" t="str">
        <f t="shared" si="7"/>
        <v/>
      </c>
      <c r="F90" s="21"/>
      <c r="G90" s="24">
        <f t="shared" si="8"/>
        <v>52500</v>
      </c>
      <c r="H90" s="24">
        <v>52500</v>
      </c>
      <c r="I90" s="24" t="s">
        <v>66</v>
      </c>
      <c r="J90" s="24" t="s">
        <v>548</v>
      </c>
      <c r="K90" s="24" t="s">
        <v>551</v>
      </c>
      <c r="L90" s="24" t="s">
        <v>550</v>
      </c>
      <c r="N90" s="24" t="b">
        <v>1</v>
      </c>
      <c r="O90" s="24" t="b">
        <v>0</v>
      </c>
      <c r="Q90" s="24" t="s">
        <v>345</v>
      </c>
      <c r="V90" s="92">
        <v>51000</v>
      </c>
      <c r="W90" s="92">
        <v>52999</v>
      </c>
      <c r="X90" s="24" t="str">
        <f t="shared" si="9"/>
        <v/>
      </c>
    </row>
    <row r="91" spans="1:24" x14ac:dyDescent="0.2">
      <c r="A91" s="17">
        <v>51900</v>
      </c>
      <c r="B91" s="15" t="s">
        <v>266</v>
      </c>
      <c r="C91" s="21">
        <f t="shared" si="5"/>
        <v>51900</v>
      </c>
      <c r="D91" s="21" t="str">
        <f t="shared" si="6"/>
        <v>Workers' Comp Payable</v>
      </c>
      <c r="E91" s="21" t="str">
        <f t="shared" si="7"/>
        <v/>
      </c>
      <c r="F91" s="21"/>
      <c r="G91" s="24">
        <f t="shared" si="8"/>
        <v>53000</v>
      </c>
      <c r="H91" s="24">
        <v>53000</v>
      </c>
      <c r="I91" s="24" t="s">
        <v>67</v>
      </c>
      <c r="J91" s="24" t="s">
        <v>548</v>
      </c>
      <c r="K91" s="24" t="s">
        <v>551</v>
      </c>
      <c r="L91" s="24" t="s">
        <v>550</v>
      </c>
      <c r="N91" s="24" t="b">
        <v>1</v>
      </c>
      <c r="O91" s="24" t="b">
        <v>0</v>
      </c>
      <c r="Q91" s="24" t="s">
        <v>344</v>
      </c>
      <c r="V91" s="92">
        <v>53000</v>
      </c>
      <c r="W91" s="92">
        <v>54999</v>
      </c>
      <c r="X91" s="24" t="str">
        <f t="shared" si="9"/>
        <v/>
      </c>
    </row>
    <row r="92" spans="1:24" x14ac:dyDescent="0.2">
      <c r="A92" s="17">
        <v>52000</v>
      </c>
      <c r="B92" s="15" t="s">
        <v>267</v>
      </c>
      <c r="C92" s="21">
        <f t="shared" si="5"/>
        <v>52000</v>
      </c>
      <c r="D92" s="21" t="str">
        <f t="shared" si="6"/>
        <v>Accrued Product Warranty</v>
      </c>
      <c r="E92" s="21" t="str">
        <f t="shared" si="7"/>
        <v/>
      </c>
      <c r="F92" s="21"/>
      <c r="G92" s="24">
        <f t="shared" si="8"/>
        <v>55000</v>
      </c>
      <c r="H92" s="24">
        <v>55000</v>
      </c>
      <c r="I92" s="24" t="s">
        <v>68</v>
      </c>
      <c r="J92" s="24" t="s">
        <v>548</v>
      </c>
      <c r="K92" s="24" t="s">
        <v>551</v>
      </c>
      <c r="L92" s="24" t="s">
        <v>550</v>
      </c>
      <c r="N92" s="24" t="b">
        <v>1</v>
      </c>
      <c r="O92" s="24" t="b">
        <v>0</v>
      </c>
      <c r="Q92" s="24" t="s">
        <v>362</v>
      </c>
      <c r="V92" s="92">
        <v>55000</v>
      </c>
      <c r="W92" s="92">
        <v>55799</v>
      </c>
      <c r="X92" s="24" t="str">
        <f t="shared" si="9"/>
        <v/>
      </c>
    </row>
    <row r="93" spans="1:24" x14ac:dyDescent="0.2">
      <c r="A93" s="17">
        <v>52500</v>
      </c>
      <c r="B93" s="15" t="s">
        <v>66</v>
      </c>
      <c r="C93" s="21">
        <f t="shared" si="5"/>
        <v>52500</v>
      </c>
      <c r="D93" s="21" t="str">
        <f t="shared" si="6"/>
        <v>Interco Payable</v>
      </c>
      <c r="E93" s="21" t="str">
        <f t="shared" si="7"/>
        <v/>
      </c>
      <c r="F93" s="21"/>
      <c r="G93" s="24">
        <f t="shared" si="8"/>
        <v>55100</v>
      </c>
      <c r="H93" s="24">
        <v>55100</v>
      </c>
      <c r="I93" s="24" t="s">
        <v>69</v>
      </c>
      <c r="J93" s="24" t="s">
        <v>548</v>
      </c>
      <c r="K93" s="24" t="s">
        <v>551</v>
      </c>
      <c r="L93" s="24" t="s">
        <v>550</v>
      </c>
      <c r="N93" s="24" t="b">
        <v>1</v>
      </c>
      <c r="O93" s="24" t="b">
        <v>0</v>
      </c>
      <c r="Q93" s="24" t="s">
        <v>362</v>
      </c>
      <c r="V93" s="92">
        <v>55000</v>
      </c>
      <c r="W93" s="92">
        <v>55799</v>
      </c>
      <c r="X93" s="24" t="str">
        <f t="shared" si="9"/>
        <v/>
      </c>
    </row>
    <row r="94" spans="1:24" x14ac:dyDescent="0.2">
      <c r="A94" s="17">
        <v>53000</v>
      </c>
      <c r="B94" s="15" t="s">
        <v>67</v>
      </c>
      <c r="C94" s="21">
        <f t="shared" si="5"/>
        <v>53000</v>
      </c>
      <c r="D94" s="21" t="str">
        <f t="shared" si="6"/>
        <v>Wages Payable</v>
      </c>
      <c r="E94" s="21" t="str">
        <f t="shared" si="7"/>
        <v/>
      </c>
      <c r="F94" s="21"/>
      <c r="G94" s="24">
        <f t="shared" si="8"/>
        <v>55200</v>
      </c>
      <c r="H94" s="24">
        <v>55200</v>
      </c>
      <c r="I94" s="24" t="s">
        <v>70</v>
      </c>
      <c r="J94" s="24" t="s">
        <v>548</v>
      </c>
      <c r="K94" s="24" t="s">
        <v>551</v>
      </c>
      <c r="L94" s="24" t="s">
        <v>550</v>
      </c>
      <c r="N94" s="24" t="b">
        <v>1</v>
      </c>
      <c r="O94" s="24" t="b">
        <v>0</v>
      </c>
      <c r="Q94" s="24" t="s">
        <v>362</v>
      </c>
      <c r="V94" s="92">
        <v>55000</v>
      </c>
      <c r="W94" s="92">
        <v>55799</v>
      </c>
      <c r="X94" s="24" t="str">
        <f t="shared" si="9"/>
        <v/>
      </c>
    </row>
    <row r="95" spans="1:24" x14ac:dyDescent="0.2">
      <c r="A95" s="17">
        <v>55000</v>
      </c>
      <c r="B95" s="15" t="s">
        <v>68</v>
      </c>
      <c r="C95" s="21">
        <f t="shared" si="5"/>
        <v>55000</v>
      </c>
      <c r="D95" s="21" t="str">
        <f t="shared" si="6"/>
        <v>Payroll Taxes Payable</v>
      </c>
      <c r="E95" s="21" t="str">
        <f t="shared" si="7"/>
        <v/>
      </c>
      <c r="F95" s="21"/>
      <c r="G95" s="24">
        <f t="shared" si="8"/>
        <v>55300</v>
      </c>
      <c r="H95" s="24">
        <v>55300</v>
      </c>
      <c r="I95" s="24" t="s">
        <v>71</v>
      </c>
      <c r="J95" s="24" t="s">
        <v>548</v>
      </c>
      <c r="K95" s="24" t="s">
        <v>551</v>
      </c>
      <c r="L95" s="24" t="s">
        <v>550</v>
      </c>
      <c r="N95" s="24" t="b">
        <v>1</v>
      </c>
      <c r="O95" s="24" t="b">
        <v>0</v>
      </c>
      <c r="Q95" s="24" t="s">
        <v>362</v>
      </c>
      <c r="V95" s="92">
        <v>55000</v>
      </c>
      <c r="W95" s="92">
        <v>55799</v>
      </c>
      <c r="X95" s="24" t="str">
        <f t="shared" si="9"/>
        <v/>
      </c>
    </row>
    <row r="96" spans="1:24" x14ac:dyDescent="0.2">
      <c r="A96" s="17">
        <v>55100</v>
      </c>
      <c r="B96" s="15" t="s">
        <v>69</v>
      </c>
      <c r="C96" s="21">
        <f t="shared" si="5"/>
        <v>55100</v>
      </c>
      <c r="D96" s="21" t="str">
        <f t="shared" si="6"/>
        <v>Federal W/H Payable</v>
      </c>
      <c r="E96" s="21" t="str">
        <f t="shared" si="7"/>
        <v/>
      </c>
      <c r="F96" s="21"/>
      <c r="G96" s="24">
        <f t="shared" si="8"/>
        <v>55400</v>
      </c>
      <c r="H96" s="24">
        <v>55400</v>
      </c>
      <c r="I96" s="24" t="s">
        <v>72</v>
      </c>
      <c r="J96" s="24" t="s">
        <v>548</v>
      </c>
      <c r="K96" s="24" t="s">
        <v>551</v>
      </c>
      <c r="L96" s="24" t="s">
        <v>550</v>
      </c>
      <c r="N96" s="24" t="b">
        <v>1</v>
      </c>
      <c r="O96" s="24" t="b">
        <v>0</v>
      </c>
      <c r="Q96" s="24" t="s">
        <v>362</v>
      </c>
      <c r="V96" s="92">
        <v>55000</v>
      </c>
      <c r="W96" s="92">
        <v>55799</v>
      </c>
      <c r="X96" s="24" t="str">
        <f t="shared" si="9"/>
        <v/>
      </c>
    </row>
    <row r="97" spans="1:24" x14ac:dyDescent="0.2">
      <c r="A97" s="17">
        <v>55200</v>
      </c>
      <c r="B97" s="15" t="s">
        <v>70</v>
      </c>
      <c r="C97" s="21">
        <f t="shared" si="5"/>
        <v>55200</v>
      </c>
      <c r="D97" s="21" t="str">
        <f t="shared" si="6"/>
        <v>State W/H Payable</v>
      </c>
      <c r="E97" s="21" t="str">
        <f t="shared" si="7"/>
        <v/>
      </c>
      <c r="F97" s="21"/>
      <c r="G97" s="24">
        <f t="shared" si="8"/>
        <v>55500</v>
      </c>
      <c r="H97" s="24">
        <v>55500</v>
      </c>
      <c r="I97" s="24" t="s">
        <v>73</v>
      </c>
      <c r="J97" s="24" t="s">
        <v>548</v>
      </c>
      <c r="K97" s="24" t="s">
        <v>551</v>
      </c>
      <c r="L97" s="24" t="s">
        <v>550</v>
      </c>
      <c r="N97" s="24" t="b">
        <v>1</v>
      </c>
      <c r="O97" s="24" t="b">
        <v>0</v>
      </c>
      <c r="Q97" s="24" t="s">
        <v>362</v>
      </c>
      <c r="V97" s="92">
        <v>55000</v>
      </c>
      <c r="W97" s="92">
        <v>55799</v>
      </c>
      <c r="X97" s="24" t="str">
        <f t="shared" si="9"/>
        <v/>
      </c>
    </row>
    <row r="98" spans="1:24" x14ac:dyDescent="0.2">
      <c r="A98" s="17">
        <v>55300</v>
      </c>
      <c r="B98" s="15" t="s">
        <v>71</v>
      </c>
      <c r="C98" s="21">
        <f t="shared" si="5"/>
        <v>55300</v>
      </c>
      <c r="D98" s="21" t="str">
        <f t="shared" si="6"/>
        <v>Employee/er FICA Payable</v>
      </c>
      <c r="E98" s="21" t="str">
        <f t="shared" si="7"/>
        <v/>
      </c>
      <c r="F98" s="21"/>
      <c r="G98" s="24">
        <f t="shared" si="8"/>
        <v>55800</v>
      </c>
      <c r="H98" s="24">
        <v>55800</v>
      </c>
      <c r="I98" s="24" t="s">
        <v>74</v>
      </c>
      <c r="J98" s="24" t="s">
        <v>548</v>
      </c>
      <c r="K98" s="24" t="s">
        <v>551</v>
      </c>
      <c r="L98" s="24" t="s">
        <v>550</v>
      </c>
      <c r="N98" s="24" t="b">
        <v>1</v>
      </c>
      <c r="O98" s="24" t="b">
        <v>0</v>
      </c>
      <c r="Q98" s="24" t="s">
        <v>346</v>
      </c>
      <c r="V98" s="92">
        <v>55800</v>
      </c>
      <c r="W98" s="92">
        <v>55999</v>
      </c>
      <c r="X98" s="24" t="str">
        <f t="shared" si="9"/>
        <v/>
      </c>
    </row>
    <row r="99" spans="1:24" x14ac:dyDescent="0.2">
      <c r="A99" s="17">
        <v>55400</v>
      </c>
      <c r="B99" s="15" t="s">
        <v>72</v>
      </c>
      <c r="C99" s="21">
        <f t="shared" si="5"/>
        <v>55400</v>
      </c>
      <c r="D99" s="21" t="str">
        <f t="shared" si="6"/>
        <v>Employer FUTA Tax Payable</v>
      </c>
      <c r="E99" s="21" t="str">
        <f t="shared" si="7"/>
        <v/>
      </c>
      <c r="F99" s="21"/>
      <c r="G99" s="24">
        <f t="shared" si="8"/>
        <v>56000</v>
      </c>
      <c r="H99" s="24">
        <v>56000</v>
      </c>
      <c r="I99" s="24" t="s">
        <v>75</v>
      </c>
      <c r="J99" s="24" t="s">
        <v>548</v>
      </c>
      <c r="K99" s="24" t="s">
        <v>551</v>
      </c>
      <c r="L99" s="24" t="s">
        <v>550</v>
      </c>
      <c r="N99" s="24" t="b">
        <v>1</v>
      </c>
      <c r="O99" s="24" t="b">
        <v>0</v>
      </c>
      <c r="Q99" s="24" t="s">
        <v>396</v>
      </c>
      <c r="V99" s="92">
        <v>56000</v>
      </c>
      <c r="W99" s="92">
        <v>56399</v>
      </c>
      <c r="X99" s="24" t="str">
        <f t="shared" si="9"/>
        <v/>
      </c>
    </row>
    <row r="100" spans="1:24" x14ac:dyDescent="0.2">
      <c r="A100" s="17">
        <v>55500</v>
      </c>
      <c r="B100" s="15" t="s">
        <v>73</v>
      </c>
      <c r="C100" s="21">
        <f t="shared" si="5"/>
        <v>55500</v>
      </c>
      <c r="D100" s="21" t="str">
        <f t="shared" si="6"/>
        <v>Employer SUTA Tax Payable</v>
      </c>
      <c r="E100" s="21" t="str">
        <f t="shared" si="7"/>
        <v/>
      </c>
      <c r="F100" s="21"/>
      <c r="G100" s="24">
        <f t="shared" si="8"/>
        <v>56100</v>
      </c>
      <c r="H100" s="24">
        <v>56100</v>
      </c>
      <c r="I100" s="24" t="s">
        <v>76</v>
      </c>
      <c r="J100" s="24" t="s">
        <v>548</v>
      </c>
      <c r="K100" s="24" t="s">
        <v>551</v>
      </c>
      <c r="L100" s="24" t="s">
        <v>550</v>
      </c>
      <c r="N100" s="24" t="b">
        <v>1</v>
      </c>
      <c r="O100" s="24" t="b">
        <v>0</v>
      </c>
      <c r="Q100" s="24" t="s">
        <v>396</v>
      </c>
      <c r="V100" s="92">
        <v>56000</v>
      </c>
      <c r="W100" s="92">
        <v>56399</v>
      </c>
      <c r="X100" s="24" t="str">
        <f t="shared" si="9"/>
        <v/>
      </c>
    </row>
    <row r="101" spans="1:24" x14ac:dyDescent="0.2">
      <c r="A101" s="17">
        <v>55800</v>
      </c>
      <c r="B101" s="15" t="s">
        <v>74</v>
      </c>
      <c r="C101" s="21">
        <f t="shared" si="5"/>
        <v>55800</v>
      </c>
      <c r="D101" s="21" t="str">
        <f t="shared" si="6"/>
        <v>Accrued Pension Cost/Profit Sh.</v>
      </c>
      <c r="E101" s="21" t="str">
        <f t="shared" si="7"/>
        <v/>
      </c>
      <c r="F101" s="21"/>
      <c r="G101" s="24">
        <f t="shared" si="8"/>
        <v>56450</v>
      </c>
      <c r="H101" s="24">
        <v>56450</v>
      </c>
      <c r="I101" s="24" t="s">
        <v>78</v>
      </c>
      <c r="J101" s="24" t="s">
        <v>548</v>
      </c>
      <c r="K101" s="24" t="s">
        <v>551</v>
      </c>
      <c r="L101" s="24" t="s">
        <v>550</v>
      </c>
      <c r="N101" s="24" t="b">
        <v>1</v>
      </c>
      <c r="O101" s="24" t="b">
        <v>0</v>
      </c>
      <c r="Q101" s="24" t="s">
        <v>347</v>
      </c>
      <c r="V101" s="92">
        <v>56400</v>
      </c>
      <c r="W101" s="92">
        <v>56499</v>
      </c>
      <c r="X101" s="24" t="str">
        <f t="shared" si="9"/>
        <v/>
      </c>
    </row>
    <row r="102" spans="1:24" x14ac:dyDescent="0.2">
      <c r="A102" s="17">
        <v>56000</v>
      </c>
      <c r="B102" s="15" t="s">
        <v>75</v>
      </c>
      <c r="C102" s="21">
        <f t="shared" si="5"/>
        <v>56000</v>
      </c>
      <c r="D102" s="21" t="str">
        <f t="shared" si="6"/>
        <v>Real Estate Taxes Payable</v>
      </c>
      <c r="E102" s="21" t="str">
        <f t="shared" si="7"/>
        <v/>
      </c>
      <c r="F102" s="21"/>
      <c r="G102" s="24">
        <f t="shared" si="8"/>
        <v>56600</v>
      </c>
      <c r="H102" s="24">
        <v>56600</v>
      </c>
      <c r="I102" s="24" t="s">
        <v>80</v>
      </c>
      <c r="J102" s="24" t="s">
        <v>548</v>
      </c>
      <c r="K102" s="24" t="s">
        <v>551</v>
      </c>
      <c r="L102" s="24" t="s">
        <v>550</v>
      </c>
      <c r="N102" s="24" t="b">
        <v>1</v>
      </c>
      <c r="O102" s="24" t="b">
        <v>0</v>
      </c>
      <c r="Q102" s="24" t="s">
        <v>349</v>
      </c>
      <c r="V102" s="92">
        <v>56600</v>
      </c>
      <c r="W102" s="92">
        <v>56999</v>
      </c>
      <c r="X102" s="24" t="str">
        <f t="shared" si="9"/>
        <v/>
      </c>
    </row>
    <row r="103" spans="1:24" x14ac:dyDescent="0.2">
      <c r="A103" s="17">
        <v>56100</v>
      </c>
      <c r="B103" s="15" t="s">
        <v>76</v>
      </c>
      <c r="C103" s="21">
        <f t="shared" si="5"/>
        <v>56100</v>
      </c>
      <c r="D103" s="21" t="str">
        <f t="shared" si="6"/>
        <v>Sales Tax Payable</v>
      </c>
      <c r="E103" s="21" t="str">
        <f t="shared" si="7"/>
        <v/>
      </c>
      <c r="F103" s="21"/>
      <c r="G103" s="24">
        <f t="shared" si="8"/>
        <v>56900</v>
      </c>
      <c r="H103" s="24">
        <v>56900</v>
      </c>
      <c r="I103" s="24" t="s">
        <v>81</v>
      </c>
      <c r="J103" s="24" t="s">
        <v>548</v>
      </c>
      <c r="K103" s="24" t="s">
        <v>551</v>
      </c>
      <c r="L103" s="24" t="s">
        <v>550</v>
      </c>
      <c r="N103" s="24" t="b">
        <v>1</v>
      </c>
      <c r="O103" s="24" t="b">
        <v>0</v>
      </c>
      <c r="Q103" s="24" t="s">
        <v>349</v>
      </c>
      <c r="V103" s="92">
        <v>56600</v>
      </c>
      <c r="W103" s="92">
        <v>56999</v>
      </c>
      <c r="X103" s="24" t="str">
        <f t="shared" si="9"/>
        <v/>
      </c>
    </row>
    <row r="104" spans="1:24" x14ac:dyDescent="0.2">
      <c r="A104" s="17" t="s">
        <v>209</v>
      </c>
      <c r="B104" s="15" t="s">
        <v>209</v>
      </c>
      <c r="C104" s="21" t="e">
        <f t="shared" si="5"/>
        <v>#N/A</v>
      </c>
      <c r="D104" s="21" t="e">
        <f t="shared" si="6"/>
        <v>#N/A</v>
      </c>
      <c r="E104" s="21" t="e">
        <f t="shared" si="7"/>
        <v>#N/A</v>
      </c>
      <c r="F104" s="21"/>
      <c r="G104" s="24">
        <f t="shared" si="8"/>
        <v>57000</v>
      </c>
      <c r="H104" s="24">
        <v>57000</v>
      </c>
      <c r="I104" s="24" t="s">
        <v>82</v>
      </c>
      <c r="J104" s="24" t="s">
        <v>548</v>
      </c>
      <c r="K104" s="24" t="s">
        <v>551</v>
      </c>
      <c r="L104" s="24" t="s">
        <v>550</v>
      </c>
      <c r="N104" s="24" t="b">
        <v>1</v>
      </c>
      <c r="O104" s="24" t="b">
        <v>0</v>
      </c>
      <c r="Q104" s="24" t="s">
        <v>350</v>
      </c>
      <c r="V104" s="92">
        <v>57000</v>
      </c>
      <c r="W104" s="92">
        <v>57599</v>
      </c>
      <c r="X104" s="24" t="str">
        <f t="shared" si="9"/>
        <v/>
      </c>
    </row>
    <row r="105" spans="1:24" x14ac:dyDescent="0.2">
      <c r="A105" s="17">
        <v>56450</v>
      </c>
      <c r="B105" s="15" t="s">
        <v>78</v>
      </c>
      <c r="C105" s="21">
        <f t="shared" si="5"/>
        <v>56450</v>
      </c>
      <c r="D105" s="21" t="str">
        <f t="shared" si="6"/>
        <v>State Income Tax Payable</v>
      </c>
      <c r="E105" s="21" t="str">
        <f t="shared" si="7"/>
        <v/>
      </c>
      <c r="F105" s="21"/>
      <c r="G105" s="24">
        <f t="shared" si="8"/>
        <v>57600</v>
      </c>
      <c r="H105" s="24">
        <v>57600</v>
      </c>
      <c r="I105" s="24" t="s">
        <v>83</v>
      </c>
      <c r="J105" s="24" t="s">
        <v>548</v>
      </c>
      <c r="K105" s="24" t="s">
        <v>551</v>
      </c>
      <c r="L105" s="24" t="s">
        <v>550</v>
      </c>
      <c r="N105" s="24" t="b">
        <v>1</v>
      </c>
      <c r="O105" s="24" t="b">
        <v>0</v>
      </c>
      <c r="Q105" s="24" t="s">
        <v>351</v>
      </c>
      <c r="V105" s="92">
        <v>57600</v>
      </c>
      <c r="W105" s="92">
        <v>57899</v>
      </c>
      <c r="X105" s="24" t="str">
        <f t="shared" si="9"/>
        <v/>
      </c>
    </row>
    <row r="106" spans="1:24" x14ac:dyDescent="0.2">
      <c r="A106" s="17" t="s">
        <v>209</v>
      </c>
      <c r="B106" s="15" t="s">
        <v>209</v>
      </c>
      <c r="C106" s="21" t="e">
        <f t="shared" si="5"/>
        <v>#N/A</v>
      </c>
      <c r="D106" s="21" t="e">
        <f t="shared" si="6"/>
        <v>#N/A</v>
      </c>
      <c r="E106" s="21" t="e">
        <f t="shared" si="7"/>
        <v>#N/A</v>
      </c>
      <c r="F106" s="21"/>
      <c r="G106" s="24">
        <f t="shared" si="8"/>
        <v>57900</v>
      </c>
      <c r="H106" s="24">
        <v>57900</v>
      </c>
      <c r="I106" s="24" t="s">
        <v>84</v>
      </c>
      <c r="J106" s="24" t="s">
        <v>548</v>
      </c>
      <c r="K106" s="24" t="s">
        <v>551</v>
      </c>
      <c r="L106" s="24" t="s">
        <v>550</v>
      </c>
      <c r="N106" s="24" t="b">
        <v>1</v>
      </c>
      <c r="O106" s="24" t="b">
        <v>0</v>
      </c>
      <c r="Q106" s="24" t="s">
        <v>352</v>
      </c>
      <c r="V106" s="92">
        <v>57900</v>
      </c>
      <c r="W106" s="92">
        <v>57999</v>
      </c>
      <c r="X106" s="24" t="str">
        <f t="shared" si="9"/>
        <v/>
      </c>
    </row>
    <row r="107" spans="1:24" x14ac:dyDescent="0.2">
      <c r="A107" s="17">
        <v>56600</v>
      </c>
      <c r="B107" s="15" t="s">
        <v>80</v>
      </c>
      <c r="C107" s="21">
        <f t="shared" si="5"/>
        <v>56600</v>
      </c>
      <c r="D107" s="21" t="str">
        <f t="shared" si="6"/>
        <v>Line of Credit</v>
      </c>
      <c r="E107" s="21" t="str">
        <f t="shared" si="7"/>
        <v/>
      </c>
      <c r="F107" s="21"/>
      <c r="G107" s="24">
        <f t="shared" si="8"/>
        <v>58000</v>
      </c>
      <c r="H107" s="24">
        <v>58000</v>
      </c>
      <c r="I107" s="24" t="s">
        <v>61</v>
      </c>
      <c r="J107" s="24" t="s">
        <v>548</v>
      </c>
      <c r="K107" s="24" t="s">
        <v>551</v>
      </c>
      <c r="L107" s="24" t="s">
        <v>550</v>
      </c>
      <c r="N107" s="24" t="b">
        <v>1</v>
      </c>
      <c r="O107" s="24" t="b">
        <v>0</v>
      </c>
      <c r="Q107" s="24" t="s">
        <v>499</v>
      </c>
      <c r="V107" s="92">
        <v>58000</v>
      </c>
      <c r="W107" s="92">
        <v>58099</v>
      </c>
      <c r="X107" s="24" t="str">
        <f t="shared" si="9"/>
        <v/>
      </c>
    </row>
    <row r="108" spans="1:24" x14ac:dyDescent="0.2">
      <c r="A108" s="17">
        <v>56900</v>
      </c>
      <c r="B108" s="15" t="s">
        <v>81</v>
      </c>
      <c r="C108" s="21">
        <f t="shared" si="5"/>
        <v>56900</v>
      </c>
      <c r="D108" s="21" t="str">
        <f t="shared" si="6"/>
        <v>Bank Overdraft</v>
      </c>
      <c r="E108" s="21" t="str">
        <f t="shared" si="7"/>
        <v/>
      </c>
      <c r="F108" s="21"/>
      <c r="G108" s="24">
        <f t="shared" si="8"/>
        <v>58100</v>
      </c>
      <c r="H108" s="24">
        <v>58100</v>
      </c>
      <c r="I108" s="24" t="s">
        <v>498</v>
      </c>
      <c r="J108" s="24" t="s">
        <v>548</v>
      </c>
      <c r="K108" s="24" t="s">
        <v>551</v>
      </c>
      <c r="L108" s="24" t="s">
        <v>550</v>
      </c>
      <c r="N108" s="24" t="b">
        <v>1</v>
      </c>
      <c r="O108" s="24" t="b">
        <v>0</v>
      </c>
      <c r="Q108" s="24" t="s">
        <v>517</v>
      </c>
      <c r="V108" s="92">
        <v>58100</v>
      </c>
      <c r="W108" s="92">
        <v>58199</v>
      </c>
      <c r="X108" s="24" t="str">
        <f t="shared" si="9"/>
        <v/>
      </c>
    </row>
    <row r="109" spans="1:24" x14ac:dyDescent="0.2">
      <c r="A109" s="17">
        <v>57000</v>
      </c>
      <c r="B109" s="15" t="s">
        <v>82</v>
      </c>
      <c r="C109" s="21">
        <f t="shared" si="5"/>
        <v>57000</v>
      </c>
      <c r="D109" s="21" t="str">
        <f t="shared" si="6"/>
        <v>Notes Payable - Current</v>
      </c>
      <c r="E109" s="21" t="str">
        <f t="shared" si="7"/>
        <v/>
      </c>
      <c r="F109" s="21"/>
      <c r="G109" s="24">
        <f t="shared" si="8"/>
        <v>58200</v>
      </c>
      <c r="H109" s="24">
        <v>58200</v>
      </c>
      <c r="I109" s="24" t="s">
        <v>85</v>
      </c>
      <c r="J109" s="24" t="s">
        <v>548</v>
      </c>
      <c r="K109" s="24" t="s">
        <v>551</v>
      </c>
      <c r="L109" s="24" t="s">
        <v>550</v>
      </c>
      <c r="N109" s="24" t="b">
        <v>1</v>
      </c>
      <c r="O109" s="24" t="b">
        <v>0</v>
      </c>
      <c r="Q109" s="24" t="s">
        <v>353</v>
      </c>
      <c r="V109" s="92">
        <v>58200</v>
      </c>
      <c r="W109" s="92">
        <v>58599</v>
      </c>
      <c r="X109" s="24" t="str">
        <f t="shared" si="9"/>
        <v/>
      </c>
    </row>
    <row r="110" spans="1:24" x14ac:dyDescent="0.2">
      <c r="A110" s="17">
        <v>57600</v>
      </c>
      <c r="B110" s="15" t="s">
        <v>83</v>
      </c>
      <c r="C110" s="21">
        <f t="shared" si="5"/>
        <v>57600</v>
      </c>
      <c r="D110" s="21" t="str">
        <f t="shared" si="6"/>
        <v>Capital Lease - Current</v>
      </c>
      <c r="E110" s="21" t="str">
        <f t="shared" si="7"/>
        <v/>
      </c>
      <c r="F110" s="21"/>
      <c r="G110" s="24">
        <f t="shared" si="8"/>
        <v>58500</v>
      </c>
      <c r="H110" s="24">
        <v>58500</v>
      </c>
      <c r="I110" s="24" t="s">
        <v>86</v>
      </c>
      <c r="J110" s="24" t="s">
        <v>548</v>
      </c>
      <c r="K110" s="24" t="s">
        <v>551</v>
      </c>
      <c r="L110" s="24" t="s">
        <v>550</v>
      </c>
      <c r="N110" s="24" t="b">
        <v>1</v>
      </c>
      <c r="O110" s="24" t="b">
        <v>0</v>
      </c>
      <c r="Q110" s="24" t="s">
        <v>353</v>
      </c>
      <c r="V110" s="92">
        <v>58200</v>
      </c>
      <c r="W110" s="92">
        <v>58599</v>
      </c>
      <c r="X110" s="24" t="str">
        <f t="shared" si="9"/>
        <v/>
      </c>
    </row>
    <row r="111" spans="1:24" x14ac:dyDescent="0.2">
      <c r="A111" s="17">
        <v>57900</v>
      </c>
      <c r="B111" s="15" t="s">
        <v>84</v>
      </c>
      <c r="C111" s="21">
        <f t="shared" si="5"/>
        <v>57900</v>
      </c>
      <c r="D111" s="21" t="str">
        <f t="shared" si="6"/>
        <v>Current Portion of LTD</v>
      </c>
      <c r="E111" s="21" t="str">
        <f t="shared" si="7"/>
        <v/>
      </c>
      <c r="F111" s="21"/>
      <c r="G111" s="24">
        <f t="shared" si="8"/>
        <v>58600</v>
      </c>
      <c r="H111" s="24">
        <v>58600</v>
      </c>
      <c r="I111" s="24" t="s">
        <v>87</v>
      </c>
      <c r="J111" s="24" t="s">
        <v>548</v>
      </c>
      <c r="K111" s="24" t="s">
        <v>551</v>
      </c>
      <c r="L111" s="24" t="s">
        <v>550</v>
      </c>
      <c r="N111" s="24" t="b">
        <v>1</v>
      </c>
      <c r="O111" s="24" t="b">
        <v>0</v>
      </c>
      <c r="Q111" s="24" t="s">
        <v>365</v>
      </c>
      <c r="V111" s="92">
        <v>58600</v>
      </c>
      <c r="W111" s="92">
        <v>59899</v>
      </c>
      <c r="X111" s="24" t="str">
        <f t="shared" si="9"/>
        <v/>
      </c>
    </row>
    <row r="112" spans="1:24" x14ac:dyDescent="0.2">
      <c r="A112" s="17">
        <v>58000</v>
      </c>
      <c r="B112" s="15" t="s">
        <v>61</v>
      </c>
      <c r="C112" s="21">
        <f t="shared" si="5"/>
        <v>58000</v>
      </c>
      <c r="D112" s="21" t="str">
        <f t="shared" si="6"/>
        <v>Due to Shareholder</v>
      </c>
      <c r="E112" s="21" t="str">
        <f t="shared" si="7"/>
        <v/>
      </c>
      <c r="F112" s="21"/>
      <c r="G112" s="24">
        <f t="shared" si="8"/>
        <v>59995</v>
      </c>
      <c r="H112" s="24">
        <v>59995</v>
      </c>
      <c r="I112" s="24" t="s">
        <v>534</v>
      </c>
      <c r="J112" s="24" t="s">
        <v>548</v>
      </c>
      <c r="K112" s="24" t="s">
        <v>551</v>
      </c>
      <c r="L112" s="24" t="s">
        <v>550</v>
      </c>
      <c r="N112" s="24" t="b">
        <v>1</v>
      </c>
      <c r="O112" s="24" t="b">
        <v>0</v>
      </c>
      <c r="Q112" s="24" t="s">
        <v>364</v>
      </c>
      <c r="V112" s="92">
        <v>59995</v>
      </c>
      <c r="W112" s="92">
        <v>59999</v>
      </c>
      <c r="X112" s="24" t="str">
        <f t="shared" si="9"/>
        <v/>
      </c>
    </row>
    <row r="113" spans="1:24" x14ac:dyDescent="0.2">
      <c r="A113" s="17">
        <v>58100</v>
      </c>
      <c r="B113" s="26" t="s">
        <v>498</v>
      </c>
      <c r="C113" s="21">
        <f t="shared" si="5"/>
        <v>58100</v>
      </c>
      <c r="D113" s="21" t="str">
        <f t="shared" si="6"/>
        <v>Derivative Liabilities - Noncurrent</v>
      </c>
      <c r="E113" s="21" t="str">
        <f t="shared" si="7"/>
        <v/>
      </c>
      <c r="F113" s="21"/>
      <c r="G113" s="24">
        <f t="shared" si="8"/>
        <v>60000</v>
      </c>
      <c r="H113" s="24">
        <v>60000</v>
      </c>
      <c r="I113" s="24" t="s">
        <v>438</v>
      </c>
      <c r="J113" s="24" t="s">
        <v>548</v>
      </c>
      <c r="K113" s="24" t="s">
        <v>551</v>
      </c>
      <c r="L113" s="24" t="s">
        <v>550</v>
      </c>
      <c r="N113" s="24" t="b">
        <v>1</v>
      </c>
      <c r="O113" s="24" t="b">
        <v>0</v>
      </c>
      <c r="Q113" s="24" t="s">
        <v>354</v>
      </c>
      <c r="V113" s="92">
        <v>60000</v>
      </c>
      <c r="W113" s="92">
        <v>61999</v>
      </c>
      <c r="X113" s="24" t="str">
        <f t="shared" si="9"/>
        <v/>
      </c>
    </row>
    <row r="114" spans="1:24" x14ac:dyDescent="0.2">
      <c r="A114" s="17">
        <v>58200</v>
      </c>
      <c r="B114" s="15" t="s">
        <v>85</v>
      </c>
      <c r="C114" s="21">
        <f t="shared" si="5"/>
        <v>58200</v>
      </c>
      <c r="D114" s="21" t="str">
        <f t="shared" si="6"/>
        <v>Notes Payable - Noncurrent</v>
      </c>
      <c r="E114" s="21" t="str">
        <f t="shared" si="7"/>
        <v/>
      </c>
      <c r="F114" s="21"/>
      <c r="G114" s="24">
        <f t="shared" si="8"/>
        <v>62000</v>
      </c>
      <c r="H114" s="24">
        <v>62000</v>
      </c>
      <c r="I114" s="24" t="s">
        <v>197</v>
      </c>
      <c r="J114" s="24" t="s">
        <v>548</v>
      </c>
      <c r="K114" s="24" t="s">
        <v>551</v>
      </c>
      <c r="L114" s="24" t="s">
        <v>550</v>
      </c>
      <c r="N114" s="24" t="b">
        <v>1</v>
      </c>
      <c r="O114" s="24" t="b">
        <v>0</v>
      </c>
      <c r="Q114" s="24" t="s">
        <v>355</v>
      </c>
      <c r="V114" s="92">
        <v>62000</v>
      </c>
      <c r="W114" s="92">
        <v>64999</v>
      </c>
      <c r="X114" s="24" t="str">
        <f t="shared" si="9"/>
        <v/>
      </c>
    </row>
    <row r="115" spans="1:24" x14ac:dyDescent="0.2">
      <c r="A115" s="17">
        <v>58500</v>
      </c>
      <c r="B115" s="15" t="s">
        <v>86</v>
      </c>
      <c r="C115" s="21">
        <f t="shared" si="5"/>
        <v>58500</v>
      </c>
      <c r="D115" s="21" t="str">
        <f t="shared" si="6"/>
        <v>Notes Payable - NC (contra)</v>
      </c>
      <c r="E115" s="21" t="str">
        <f t="shared" si="7"/>
        <v/>
      </c>
      <c r="F115" s="21"/>
      <c r="G115" s="24">
        <f t="shared" si="8"/>
        <v>62300</v>
      </c>
      <c r="H115" s="24">
        <v>62300</v>
      </c>
      <c r="I115" s="24" t="s">
        <v>259</v>
      </c>
      <c r="J115" s="24" t="s">
        <v>548</v>
      </c>
      <c r="K115" s="24" t="s">
        <v>551</v>
      </c>
      <c r="L115" s="24" t="s">
        <v>550</v>
      </c>
      <c r="N115" s="24" t="b">
        <v>1</v>
      </c>
      <c r="O115" s="24" t="b">
        <v>0</v>
      </c>
      <c r="Q115" s="24" t="s">
        <v>355</v>
      </c>
      <c r="V115" s="92">
        <v>62000</v>
      </c>
      <c r="W115" s="92">
        <v>64999</v>
      </c>
      <c r="X115" s="24" t="str">
        <f t="shared" si="9"/>
        <v/>
      </c>
    </row>
    <row r="116" spans="1:24" x14ac:dyDescent="0.2">
      <c r="A116" s="17">
        <v>58600</v>
      </c>
      <c r="B116" s="15" t="s">
        <v>87</v>
      </c>
      <c r="C116" s="21">
        <f t="shared" si="5"/>
        <v>58600</v>
      </c>
      <c r="D116" s="21" t="str">
        <f t="shared" si="6"/>
        <v>Capital Lease - Noncurrent</v>
      </c>
      <c r="E116" s="21" t="str">
        <f t="shared" si="7"/>
        <v/>
      </c>
      <c r="F116" s="21"/>
      <c r="G116" s="24">
        <f t="shared" si="8"/>
        <v>62500</v>
      </c>
      <c r="H116" s="24">
        <v>62500</v>
      </c>
      <c r="I116" s="24" t="s">
        <v>198</v>
      </c>
      <c r="J116" s="24" t="s">
        <v>548</v>
      </c>
      <c r="K116" s="24" t="s">
        <v>551</v>
      </c>
      <c r="L116" s="24" t="s">
        <v>550</v>
      </c>
      <c r="N116" s="24" t="b">
        <v>1</v>
      </c>
      <c r="O116" s="24" t="b">
        <v>0</v>
      </c>
      <c r="Q116" s="24" t="s">
        <v>355</v>
      </c>
      <c r="V116" s="92">
        <v>62000</v>
      </c>
      <c r="W116" s="92">
        <v>64999</v>
      </c>
      <c r="X116" s="24" t="str">
        <f t="shared" si="9"/>
        <v/>
      </c>
    </row>
    <row r="117" spans="1:24" x14ac:dyDescent="0.2">
      <c r="A117" s="17" t="s">
        <v>209</v>
      </c>
      <c r="B117" s="15" t="s">
        <v>209</v>
      </c>
      <c r="C117" s="21" t="e">
        <f t="shared" si="5"/>
        <v>#N/A</v>
      </c>
      <c r="D117" s="21" t="e">
        <f t="shared" si="6"/>
        <v>#N/A</v>
      </c>
      <c r="E117" s="21" t="e">
        <f t="shared" si="7"/>
        <v>#N/A</v>
      </c>
      <c r="F117" s="21"/>
      <c r="G117" s="24">
        <f t="shared" si="8"/>
        <v>62800</v>
      </c>
      <c r="H117" s="24">
        <v>62800</v>
      </c>
      <c r="I117" s="24" t="s">
        <v>261</v>
      </c>
      <c r="J117" s="24" t="s">
        <v>548</v>
      </c>
      <c r="K117" s="24" t="s">
        <v>551</v>
      </c>
      <c r="L117" s="24" t="s">
        <v>550</v>
      </c>
      <c r="N117" s="24" t="b">
        <v>1</v>
      </c>
      <c r="O117" s="24" t="b">
        <v>0</v>
      </c>
      <c r="Q117" s="24" t="s">
        <v>355</v>
      </c>
      <c r="V117" s="92">
        <v>62000</v>
      </c>
      <c r="W117" s="92">
        <v>64999</v>
      </c>
      <c r="X117" s="24" t="str">
        <f t="shared" si="9"/>
        <v/>
      </c>
    </row>
    <row r="118" spans="1:24" x14ac:dyDescent="0.2">
      <c r="A118" s="17">
        <v>59995</v>
      </c>
      <c r="B118" s="15" t="s">
        <v>534</v>
      </c>
      <c r="C118" s="21">
        <f t="shared" si="5"/>
        <v>59995</v>
      </c>
      <c r="D118" s="21" t="str">
        <f t="shared" si="6"/>
        <v>Minority interest</v>
      </c>
      <c r="E118" s="21" t="str">
        <f t="shared" si="7"/>
        <v/>
      </c>
      <c r="F118" s="21"/>
      <c r="G118" s="24">
        <f t="shared" si="8"/>
        <v>63000</v>
      </c>
      <c r="H118" s="24">
        <v>63000</v>
      </c>
      <c r="I118" s="24" t="s">
        <v>238</v>
      </c>
      <c r="J118" s="24" t="s">
        <v>548</v>
      </c>
      <c r="K118" s="24" t="s">
        <v>551</v>
      </c>
      <c r="L118" s="24" t="s">
        <v>550</v>
      </c>
      <c r="N118" s="24" t="b">
        <v>1</v>
      </c>
      <c r="O118" s="24" t="b">
        <v>0</v>
      </c>
      <c r="Q118" s="24" t="s">
        <v>355</v>
      </c>
      <c r="V118" s="92">
        <v>62000</v>
      </c>
      <c r="W118" s="92">
        <v>64999</v>
      </c>
      <c r="X118" s="24" t="str">
        <f t="shared" si="9"/>
        <v/>
      </c>
    </row>
    <row r="119" spans="1:24" x14ac:dyDescent="0.2">
      <c r="A119" s="17">
        <v>60000</v>
      </c>
      <c r="B119" s="15" t="s">
        <v>438</v>
      </c>
      <c r="C119" s="21">
        <f t="shared" si="5"/>
        <v>60000</v>
      </c>
      <c r="D119" s="21" t="str">
        <f t="shared" si="6"/>
        <v>Other Equity (1)</v>
      </c>
      <c r="E119" s="21" t="str">
        <f t="shared" si="7"/>
        <v/>
      </c>
      <c r="F119" s="21"/>
      <c r="G119" s="24">
        <f t="shared" si="8"/>
        <v>63200</v>
      </c>
      <c r="H119" s="24">
        <v>63200</v>
      </c>
      <c r="I119" s="24" t="s">
        <v>239</v>
      </c>
      <c r="J119" s="24" t="s">
        <v>548</v>
      </c>
      <c r="K119" s="24" t="s">
        <v>551</v>
      </c>
      <c r="L119" s="24" t="s">
        <v>550</v>
      </c>
      <c r="N119" s="24" t="b">
        <v>1</v>
      </c>
      <c r="O119" s="24" t="b">
        <v>0</v>
      </c>
      <c r="Q119" s="24" t="s">
        <v>355</v>
      </c>
      <c r="V119" s="92">
        <v>62000</v>
      </c>
      <c r="W119" s="92">
        <v>64999</v>
      </c>
      <c r="X119" s="24" t="str">
        <f t="shared" si="9"/>
        <v/>
      </c>
    </row>
    <row r="120" spans="1:24" x14ac:dyDescent="0.2">
      <c r="A120" s="17">
        <v>62000</v>
      </c>
      <c r="B120" s="15" t="s">
        <v>197</v>
      </c>
      <c r="C120" s="21">
        <f t="shared" si="5"/>
        <v>62000</v>
      </c>
      <c r="D120" s="21" t="str">
        <f t="shared" si="6"/>
        <v>Common Stock - Voting</v>
      </c>
      <c r="E120" s="21" t="str">
        <f t="shared" si="7"/>
        <v/>
      </c>
      <c r="F120" s="21"/>
      <c r="G120" s="24">
        <f t="shared" si="8"/>
        <v>64000</v>
      </c>
      <c r="H120" s="24">
        <v>64000</v>
      </c>
      <c r="I120" s="24" t="s">
        <v>91</v>
      </c>
      <c r="J120" s="24" t="s">
        <v>548</v>
      </c>
      <c r="K120" s="24" t="s">
        <v>551</v>
      </c>
      <c r="L120" s="24" t="s">
        <v>550</v>
      </c>
      <c r="N120" s="24" t="b">
        <v>1</v>
      </c>
      <c r="O120" s="24" t="b">
        <v>0</v>
      </c>
      <c r="Q120" s="24" t="s">
        <v>355</v>
      </c>
      <c r="V120" s="92">
        <v>62000</v>
      </c>
      <c r="W120" s="92">
        <v>64999</v>
      </c>
      <c r="X120" s="24" t="str">
        <f t="shared" si="9"/>
        <v/>
      </c>
    </row>
    <row r="121" spans="1:24" x14ac:dyDescent="0.2">
      <c r="A121" s="17" t="s">
        <v>209</v>
      </c>
      <c r="B121" s="15" t="s">
        <v>209</v>
      </c>
      <c r="C121" s="21" t="e">
        <f t="shared" si="5"/>
        <v>#N/A</v>
      </c>
      <c r="D121" s="21" t="e">
        <f t="shared" si="6"/>
        <v>#N/A</v>
      </c>
      <c r="E121" s="21" t="e">
        <f t="shared" si="7"/>
        <v>#N/A</v>
      </c>
      <c r="F121" s="21"/>
      <c r="G121" s="24">
        <f t="shared" si="8"/>
        <v>65000</v>
      </c>
      <c r="H121" s="24">
        <v>65000</v>
      </c>
      <c r="I121" s="24" t="s">
        <v>212</v>
      </c>
      <c r="J121" s="24" t="s">
        <v>548</v>
      </c>
      <c r="K121" s="24" t="s">
        <v>551</v>
      </c>
      <c r="L121" s="24" t="s">
        <v>550</v>
      </c>
      <c r="N121" s="24" t="b">
        <v>1</v>
      </c>
      <c r="O121" s="24" t="b">
        <v>0</v>
      </c>
      <c r="Q121" s="24" t="s">
        <v>356</v>
      </c>
      <c r="V121" s="92">
        <v>65000</v>
      </c>
      <c r="W121" s="92">
        <v>65999</v>
      </c>
      <c r="X121" s="24" t="str">
        <f t="shared" si="9"/>
        <v/>
      </c>
    </row>
    <row r="122" spans="1:24" x14ac:dyDescent="0.2">
      <c r="A122" s="17">
        <v>62300</v>
      </c>
      <c r="B122" s="15" t="s">
        <v>259</v>
      </c>
      <c r="C122" s="21">
        <f t="shared" si="5"/>
        <v>62300</v>
      </c>
      <c r="D122" s="21" t="str">
        <f t="shared" si="6"/>
        <v>Common Stock Voting - Subscription</v>
      </c>
      <c r="E122" s="21" t="str">
        <f t="shared" si="7"/>
        <v/>
      </c>
      <c r="F122" s="21"/>
      <c r="G122" s="24">
        <f t="shared" si="8"/>
        <v>66000</v>
      </c>
      <c r="H122" s="24">
        <v>66000</v>
      </c>
      <c r="I122" s="24" t="s">
        <v>93</v>
      </c>
      <c r="J122" s="24" t="s">
        <v>548</v>
      </c>
      <c r="K122" s="24" t="s">
        <v>551</v>
      </c>
      <c r="L122" s="24" t="s">
        <v>553</v>
      </c>
      <c r="N122" s="24" t="b">
        <v>1</v>
      </c>
      <c r="O122" s="24" t="b">
        <v>0</v>
      </c>
      <c r="Q122" s="24" t="s">
        <v>357</v>
      </c>
      <c r="V122" s="92">
        <v>66000</v>
      </c>
      <c r="W122" s="92">
        <v>66999</v>
      </c>
      <c r="X122" s="24" t="str">
        <f t="shared" si="9"/>
        <v/>
      </c>
    </row>
    <row r="123" spans="1:24" x14ac:dyDescent="0.2">
      <c r="A123" s="17">
        <v>62500</v>
      </c>
      <c r="B123" s="15" t="s">
        <v>198</v>
      </c>
      <c r="C123" s="21">
        <f t="shared" si="5"/>
        <v>62500</v>
      </c>
      <c r="D123" s="21" t="str">
        <f t="shared" si="6"/>
        <v>Common Stock - Non-Voting</v>
      </c>
      <c r="E123" s="21" t="str">
        <f t="shared" si="7"/>
        <v/>
      </c>
      <c r="F123" s="21"/>
      <c r="G123" s="24">
        <f t="shared" si="8"/>
        <v>66900</v>
      </c>
      <c r="H123" s="24">
        <v>66900</v>
      </c>
      <c r="I123" s="24" t="s">
        <v>249</v>
      </c>
      <c r="J123" s="24" t="s">
        <v>548</v>
      </c>
      <c r="K123" s="24" t="s">
        <v>551</v>
      </c>
      <c r="L123" s="24" t="s">
        <v>552</v>
      </c>
      <c r="M123" s="24">
        <v>66000</v>
      </c>
      <c r="N123" s="24" t="b">
        <v>1</v>
      </c>
      <c r="O123" s="24" t="b">
        <v>0</v>
      </c>
      <c r="Q123" s="24" t="s">
        <v>357</v>
      </c>
      <c r="V123" s="92">
        <v>66000</v>
      </c>
      <c r="W123" s="92">
        <v>66999</v>
      </c>
      <c r="X123" s="24" t="str">
        <f t="shared" si="9"/>
        <v/>
      </c>
    </row>
    <row r="124" spans="1:24" x14ac:dyDescent="0.2">
      <c r="A124" s="17">
        <v>62800</v>
      </c>
      <c r="B124" s="15" t="s">
        <v>261</v>
      </c>
      <c r="C124" s="21">
        <f t="shared" si="5"/>
        <v>62800</v>
      </c>
      <c r="D124" s="21" t="str">
        <f t="shared" si="6"/>
        <v>Common Stock Non-Voting - Subscription</v>
      </c>
      <c r="E124" s="21" t="str">
        <f t="shared" si="7"/>
        <v/>
      </c>
      <c r="F124" s="21"/>
      <c r="G124" s="24">
        <f t="shared" si="8"/>
        <v>66925</v>
      </c>
      <c r="H124" s="24">
        <v>66925</v>
      </c>
      <c r="I124" s="24" t="s">
        <v>240</v>
      </c>
      <c r="J124" s="24" t="s">
        <v>548</v>
      </c>
      <c r="K124" s="24" t="s">
        <v>551</v>
      </c>
      <c r="L124" s="24" t="s">
        <v>552</v>
      </c>
      <c r="M124" s="24">
        <v>66000</v>
      </c>
      <c r="N124" s="24" t="b">
        <v>1</v>
      </c>
      <c r="O124" s="24" t="b">
        <v>0</v>
      </c>
      <c r="Q124" s="24" t="s">
        <v>357</v>
      </c>
      <c r="V124" s="92">
        <v>66000</v>
      </c>
      <c r="W124" s="92">
        <v>66999</v>
      </c>
      <c r="X124" s="24" t="str">
        <f t="shared" si="9"/>
        <v/>
      </c>
    </row>
    <row r="125" spans="1:24" x14ac:dyDescent="0.2">
      <c r="A125" s="17">
        <v>63000</v>
      </c>
      <c r="B125" s="15" t="s">
        <v>238</v>
      </c>
      <c r="C125" s="21">
        <f t="shared" si="5"/>
        <v>63000</v>
      </c>
      <c r="D125" s="21" t="str">
        <f t="shared" si="6"/>
        <v>Restricted Stock</v>
      </c>
      <c r="E125" s="21" t="str">
        <f t="shared" si="7"/>
        <v/>
      </c>
      <c r="F125" s="21"/>
      <c r="G125" s="24">
        <f t="shared" si="8"/>
        <v>66950</v>
      </c>
      <c r="H125" s="24">
        <v>66950</v>
      </c>
      <c r="I125" s="24" t="s">
        <v>241</v>
      </c>
      <c r="J125" s="24" t="s">
        <v>548</v>
      </c>
      <c r="K125" s="24" t="s">
        <v>551</v>
      </c>
      <c r="L125" s="24" t="s">
        <v>552</v>
      </c>
      <c r="M125" s="24">
        <v>66000</v>
      </c>
      <c r="N125" s="24" t="b">
        <v>1</v>
      </c>
      <c r="O125" s="24" t="b">
        <v>0</v>
      </c>
      <c r="Q125" s="24" t="s">
        <v>357</v>
      </c>
      <c r="V125" s="92">
        <v>66000</v>
      </c>
      <c r="W125" s="92">
        <v>66999</v>
      </c>
      <c r="X125" s="24" t="str">
        <f t="shared" si="9"/>
        <v/>
      </c>
    </row>
    <row r="126" spans="1:24" x14ac:dyDescent="0.2">
      <c r="A126" s="17">
        <v>63200</v>
      </c>
      <c r="B126" s="15" t="s">
        <v>239</v>
      </c>
      <c r="C126" s="21">
        <f t="shared" si="5"/>
        <v>63200</v>
      </c>
      <c r="D126" s="21" t="str">
        <f t="shared" si="6"/>
        <v>Stock Options</v>
      </c>
      <c r="E126" s="21" t="str">
        <f t="shared" si="7"/>
        <v/>
      </c>
      <c r="F126" s="21"/>
      <c r="G126" s="24">
        <f t="shared" si="8"/>
        <v>67000</v>
      </c>
      <c r="H126" s="24">
        <v>67000</v>
      </c>
      <c r="I126" s="24" t="s">
        <v>228</v>
      </c>
      <c r="J126" s="24" t="s">
        <v>548</v>
      </c>
      <c r="K126" s="24" t="s">
        <v>549</v>
      </c>
      <c r="L126" s="24" t="s">
        <v>552</v>
      </c>
      <c r="M126" s="24">
        <v>66000</v>
      </c>
      <c r="N126" s="24" t="b">
        <v>1</v>
      </c>
      <c r="O126" s="24" t="b">
        <v>0</v>
      </c>
      <c r="Q126" s="24" t="s">
        <v>358</v>
      </c>
      <c r="V126" s="92">
        <v>67000</v>
      </c>
      <c r="W126" s="92">
        <v>68999</v>
      </c>
      <c r="X126" s="24" t="str">
        <f t="shared" si="9"/>
        <v/>
      </c>
    </row>
    <row r="127" spans="1:24" x14ac:dyDescent="0.2">
      <c r="A127" s="17">
        <v>64000</v>
      </c>
      <c r="B127" s="15" t="s">
        <v>91</v>
      </c>
      <c r="C127" s="21">
        <f t="shared" si="5"/>
        <v>64000</v>
      </c>
      <c r="D127" s="21" t="str">
        <f t="shared" si="6"/>
        <v>Additional Paid-In Capital</v>
      </c>
      <c r="E127" s="21" t="str">
        <f t="shared" si="7"/>
        <v/>
      </c>
      <c r="F127" s="21"/>
      <c r="G127" s="24">
        <f t="shared" si="8"/>
        <v>67100</v>
      </c>
      <c r="H127" s="24">
        <v>67100</v>
      </c>
      <c r="I127" s="24" t="s">
        <v>229</v>
      </c>
      <c r="J127" s="24" t="s">
        <v>548</v>
      </c>
      <c r="K127" s="24" t="s">
        <v>549</v>
      </c>
      <c r="L127" s="24" t="s">
        <v>552</v>
      </c>
      <c r="M127" s="24">
        <v>66000</v>
      </c>
      <c r="N127" s="24" t="b">
        <v>1</v>
      </c>
      <c r="O127" s="24" t="b">
        <v>0</v>
      </c>
      <c r="Q127" s="24" t="s">
        <v>358</v>
      </c>
      <c r="V127" s="92">
        <v>67000</v>
      </c>
      <c r="W127" s="92">
        <v>68999</v>
      </c>
      <c r="X127" s="24" t="str">
        <f t="shared" si="9"/>
        <v/>
      </c>
    </row>
    <row r="128" spans="1:24" x14ac:dyDescent="0.2">
      <c r="A128" s="17">
        <v>65000</v>
      </c>
      <c r="B128" s="15" t="s">
        <v>212</v>
      </c>
      <c r="C128" s="21">
        <f t="shared" si="5"/>
        <v>65000</v>
      </c>
      <c r="D128" s="21" t="str">
        <f t="shared" si="6"/>
        <v>Donated Capital</v>
      </c>
      <c r="E128" s="21" t="str">
        <f t="shared" si="7"/>
        <v/>
      </c>
      <c r="F128" s="21"/>
      <c r="G128" s="24">
        <f t="shared" si="8"/>
        <v>67500</v>
      </c>
      <c r="H128" s="24">
        <v>67500</v>
      </c>
      <c r="I128" s="24" t="s">
        <v>232</v>
      </c>
      <c r="J128" s="24" t="s">
        <v>548</v>
      </c>
      <c r="K128" s="24" t="s">
        <v>549</v>
      </c>
      <c r="L128" s="24" t="s">
        <v>552</v>
      </c>
      <c r="M128" s="24">
        <v>66000</v>
      </c>
      <c r="N128" s="24" t="b">
        <v>1</v>
      </c>
      <c r="O128" s="24" t="b">
        <v>0</v>
      </c>
      <c r="Q128" s="24" t="s">
        <v>358</v>
      </c>
      <c r="V128" s="92">
        <v>67000</v>
      </c>
      <c r="W128" s="92">
        <v>68999</v>
      </c>
      <c r="X128" s="24" t="str">
        <f t="shared" si="9"/>
        <v/>
      </c>
    </row>
    <row r="129" spans="1:24" x14ac:dyDescent="0.2">
      <c r="A129" s="17" t="s">
        <v>209</v>
      </c>
      <c r="B129" s="15" t="s">
        <v>209</v>
      </c>
      <c r="C129" s="21" t="e">
        <f t="shared" si="5"/>
        <v>#N/A</v>
      </c>
      <c r="D129" s="21" t="e">
        <f t="shared" si="6"/>
        <v>#N/A</v>
      </c>
      <c r="E129" s="21" t="e">
        <f t="shared" si="7"/>
        <v>#N/A</v>
      </c>
      <c r="F129" s="21"/>
      <c r="G129" s="24">
        <f t="shared" si="8"/>
        <v>67600</v>
      </c>
      <c r="H129" s="24">
        <v>67600</v>
      </c>
      <c r="I129" s="24" t="s">
        <v>233</v>
      </c>
      <c r="J129" s="24" t="s">
        <v>548</v>
      </c>
      <c r="K129" s="24" t="s">
        <v>549</v>
      </c>
      <c r="L129" s="24" t="s">
        <v>552</v>
      </c>
      <c r="M129" s="24">
        <v>66000</v>
      </c>
      <c r="N129" s="24" t="b">
        <v>1</v>
      </c>
      <c r="O129" s="24" t="b">
        <v>0</v>
      </c>
      <c r="Q129" s="24" t="s">
        <v>358</v>
      </c>
      <c r="V129" s="92">
        <v>67000</v>
      </c>
      <c r="W129" s="92">
        <v>68999</v>
      </c>
      <c r="X129" s="24" t="str">
        <f t="shared" si="9"/>
        <v/>
      </c>
    </row>
    <row r="130" spans="1:24" x14ac:dyDescent="0.2">
      <c r="A130" s="17">
        <v>66000</v>
      </c>
      <c r="B130" s="15" t="s">
        <v>93</v>
      </c>
      <c r="C130" s="21">
        <f t="shared" si="5"/>
        <v>66000</v>
      </c>
      <c r="D130" s="21" t="str">
        <f t="shared" si="6"/>
        <v>Retained Earnings (Deficit)</v>
      </c>
      <c r="E130" s="21" t="str">
        <f t="shared" si="7"/>
        <v/>
      </c>
      <c r="F130" s="21"/>
      <c r="G130" s="24">
        <f t="shared" si="8"/>
        <v>68000</v>
      </c>
      <c r="H130" s="24">
        <v>68000</v>
      </c>
      <c r="I130" s="24" t="s">
        <v>243</v>
      </c>
      <c r="J130" s="24" t="s">
        <v>548</v>
      </c>
      <c r="K130" s="24" t="s">
        <v>549</v>
      </c>
      <c r="L130" s="24" t="s">
        <v>552</v>
      </c>
      <c r="M130" s="24">
        <v>66000</v>
      </c>
      <c r="N130" s="24" t="b">
        <v>1</v>
      </c>
      <c r="O130" s="24" t="b">
        <v>0</v>
      </c>
      <c r="Q130" s="24" t="s">
        <v>358</v>
      </c>
      <c r="V130" s="92">
        <v>67000</v>
      </c>
      <c r="W130" s="92">
        <v>68999</v>
      </c>
      <c r="X130" s="24" t="str">
        <f t="shared" si="9"/>
        <v/>
      </c>
    </row>
    <row r="131" spans="1:24" x14ac:dyDescent="0.2">
      <c r="A131" s="17" t="s">
        <v>209</v>
      </c>
      <c r="B131" s="15" t="s">
        <v>209</v>
      </c>
      <c r="C131" s="21" t="e">
        <f t="shared" si="5"/>
        <v>#N/A</v>
      </c>
      <c r="D131" s="21" t="e">
        <f t="shared" si="6"/>
        <v>#N/A</v>
      </c>
      <c r="E131" s="21" t="e">
        <f t="shared" si="7"/>
        <v>#N/A</v>
      </c>
      <c r="F131" s="21"/>
      <c r="G131" s="24">
        <f t="shared" si="8"/>
        <v>68500</v>
      </c>
      <c r="H131" s="24">
        <v>68500</v>
      </c>
      <c r="I131" s="24" t="s">
        <v>244</v>
      </c>
      <c r="J131" s="24" t="s">
        <v>548</v>
      </c>
      <c r="K131" s="24" t="s">
        <v>549</v>
      </c>
      <c r="L131" s="24" t="s">
        <v>552</v>
      </c>
      <c r="M131" s="24">
        <v>66000</v>
      </c>
      <c r="N131" s="24" t="b">
        <v>1</v>
      </c>
      <c r="O131" s="24" t="b">
        <v>0</v>
      </c>
      <c r="Q131" s="24" t="s">
        <v>358</v>
      </c>
      <c r="V131" s="92">
        <v>67000</v>
      </c>
      <c r="W131" s="92">
        <v>68999</v>
      </c>
      <c r="X131" s="24" t="str">
        <f t="shared" si="9"/>
        <v/>
      </c>
    </row>
    <row r="132" spans="1:24" x14ac:dyDescent="0.2">
      <c r="A132" s="17">
        <v>66900</v>
      </c>
      <c r="B132" s="15" t="s">
        <v>249</v>
      </c>
      <c r="C132" s="21">
        <f t="shared" ref="C132:C195" si="10">VLOOKUP(A132,$H$3:$I$287,1,FALSE)</f>
        <v>66900</v>
      </c>
      <c r="D132" s="21" t="str">
        <f t="shared" ref="D132:D195" si="11">VLOOKUP(A132,$H$3:$I$287,2,FALSE)</f>
        <v>Prior Period Adjustment</v>
      </c>
      <c r="E132" s="21" t="str">
        <f t="shared" ref="E132:E195" si="12">IF(B132=D132,"","CHANGE")</f>
        <v/>
      </c>
      <c r="F132" s="21"/>
      <c r="G132" s="24">
        <f t="shared" ref="G132:G195" si="13">VLOOKUP(H132,$A$3:$B$310,1,FALSE)</f>
        <v>69000</v>
      </c>
      <c r="H132" s="24">
        <v>69000</v>
      </c>
      <c r="I132" s="24" t="s">
        <v>226</v>
      </c>
      <c r="J132" s="24" t="s">
        <v>548</v>
      </c>
      <c r="K132" s="24" t="s">
        <v>551</v>
      </c>
      <c r="L132" s="24" t="s">
        <v>550</v>
      </c>
      <c r="N132" s="24" t="b">
        <v>1</v>
      </c>
      <c r="O132" s="24" t="b">
        <v>0</v>
      </c>
      <c r="Q132" s="24" t="s">
        <v>486</v>
      </c>
      <c r="V132" s="92">
        <v>69000</v>
      </c>
      <c r="W132" s="92">
        <v>69099</v>
      </c>
      <c r="X132" s="24" t="str">
        <f t="shared" ref="X132:X195" si="14">IF(H132&gt;=V132,IF(H132&lt;=W132,"","ERROR"),"ERROR")</f>
        <v/>
      </c>
    </row>
    <row r="133" spans="1:24" x14ac:dyDescent="0.2">
      <c r="A133" s="17">
        <v>66925</v>
      </c>
      <c r="B133" s="15" t="s">
        <v>240</v>
      </c>
      <c r="C133" s="21">
        <f t="shared" si="10"/>
        <v>66925</v>
      </c>
      <c r="D133" s="21" t="str">
        <f t="shared" si="11"/>
        <v>Retained Earnings (Deficit) - Appropriated</v>
      </c>
      <c r="E133" s="21" t="str">
        <f t="shared" si="12"/>
        <v/>
      </c>
      <c r="F133" s="21"/>
      <c r="G133" s="24">
        <f t="shared" si="13"/>
        <v>69100</v>
      </c>
      <c r="H133" s="24">
        <v>69100</v>
      </c>
      <c r="I133" s="24" t="s">
        <v>479</v>
      </c>
      <c r="J133" s="24" t="s">
        <v>548</v>
      </c>
      <c r="K133" s="24" t="s">
        <v>551</v>
      </c>
      <c r="L133" s="24" t="s">
        <v>550</v>
      </c>
      <c r="N133" s="24" t="b">
        <v>1</v>
      </c>
      <c r="O133" s="24" t="b">
        <v>0</v>
      </c>
      <c r="Q133" s="24" t="s">
        <v>487</v>
      </c>
      <c r="V133" s="92">
        <v>69100</v>
      </c>
      <c r="W133" s="92">
        <v>69199</v>
      </c>
      <c r="X133" s="24" t="str">
        <f t="shared" si="14"/>
        <v/>
      </c>
    </row>
    <row r="134" spans="1:24" x14ac:dyDescent="0.2">
      <c r="A134" s="17">
        <v>66950</v>
      </c>
      <c r="B134" s="15" t="s">
        <v>241</v>
      </c>
      <c r="C134" s="21">
        <f t="shared" si="10"/>
        <v>66950</v>
      </c>
      <c r="D134" s="21" t="str">
        <f t="shared" si="11"/>
        <v>Retained Earnings (Deficit) - Unappropriated</v>
      </c>
      <c r="E134" s="21" t="str">
        <f t="shared" si="12"/>
        <v/>
      </c>
      <c r="F134" s="21"/>
      <c r="G134" s="24">
        <f t="shared" si="13"/>
        <v>69200</v>
      </c>
      <c r="H134" s="24">
        <v>69200</v>
      </c>
      <c r="I134" s="24" t="s">
        <v>227</v>
      </c>
      <c r="J134" s="24" t="s">
        <v>548</v>
      </c>
      <c r="K134" s="24" t="s">
        <v>551</v>
      </c>
      <c r="L134" s="24" t="s">
        <v>550</v>
      </c>
      <c r="N134" s="24" t="b">
        <v>1</v>
      </c>
      <c r="O134" s="24" t="b">
        <v>0</v>
      </c>
      <c r="Q134" s="24" t="s">
        <v>359</v>
      </c>
      <c r="V134" s="92">
        <v>69200</v>
      </c>
      <c r="W134" s="92">
        <v>69299</v>
      </c>
      <c r="X134" s="24" t="str">
        <f t="shared" si="14"/>
        <v/>
      </c>
    </row>
    <row r="135" spans="1:24" x14ac:dyDescent="0.2">
      <c r="A135" s="17">
        <v>67000</v>
      </c>
      <c r="B135" s="15" t="s">
        <v>228</v>
      </c>
      <c r="C135" s="21">
        <f t="shared" si="10"/>
        <v>67000</v>
      </c>
      <c r="D135" s="21" t="str">
        <f t="shared" si="11"/>
        <v>Distributions - Stockholder 1</v>
      </c>
      <c r="E135" s="21" t="str">
        <f t="shared" si="12"/>
        <v/>
      </c>
      <c r="F135" s="21"/>
      <c r="G135" s="24">
        <f t="shared" si="13"/>
        <v>69300</v>
      </c>
      <c r="H135" s="24">
        <v>69300</v>
      </c>
      <c r="I135" s="24" t="s">
        <v>211</v>
      </c>
      <c r="J135" s="24" t="s">
        <v>548</v>
      </c>
      <c r="K135" s="24" t="s">
        <v>549</v>
      </c>
      <c r="L135" s="24" t="s">
        <v>550</v>
      </c>
      <c r="N135" s="24" t="b">
        <v>1</v>
      </c>
      <c r="O135" s="24" t="b">
        <v>0</v>
      </c>
      <c r="Q135" s="24" t="s">
        <v>360</v>
      </c>
      <c r="V135" s="92">
        <v>69300</v>
      </c>
      <c r="W135" s="92">
        <v>69399</v>
      </c>
      <c r="X135" s="24" t="str">
        <f t="shared" si="14"/>
        <v/>
      </c>
    </row>
    <row r="136" spans="1:24" x14ac:dyDescent="0.2">
      <c r="A136" s="27">
        <v>67100</v>
      </c>
      <c r="B136" s="15" t="s">
        <v>229</v>
      </c>
      <c r="C136" s="21">
        <f t="shared" si="10"/>
        <v>67100</v>
      </c>
      <c r="D136" s="21" t="str">
        <f t="shared" si="11"/>
        <v>Distributions - Stockholder 2</v>
      </c>
      <c r="E136" s="21" t="str">
        <f t="shared" si="12"/>
        <v/>
      </c>
      <c r="F136" s="21"/>
      <c r="G136" s="24">
        <f t="shared" si="13"/>
        <v>69400</v>
      </c>
      <c r="H136" s="24">
        <v>69400</v>
      </c>
      <c r="I136" s="24" t="s">
        <v>92</v>
      </c>
      <c r="J136" s="24" t="s">
        <v>548</v>
      </c>
      <c r="K136" s="24" t="s">
        <v>549</v>
      </c>
      <c r="L136" s="24" t="s">
        <v>550</v>
      </c>
      <c r="N136" s="24" t="b">
        <v>1</v>
      </c>
      <c r="O136" s="24" t="b">
        <v>0</v>
      </c>
      <c r="Q136" s="24" t="s">
        <v>361</v>
      </c>
      <c r="V136" s="92">
        <v>69400</v>
      </c>
      <c r="W136" s="92">
        <v>69499</v>
      </c>
      <c r="X136" s="24" t="str">
        <f t="shared" si="14"/>
        <v/>
      </c>
    </row>
    <row r="137" spans="1:24" x14ac:dyDescent="0.2">
      <c r="A137" s="17">
        <v>67500</v>
      </c>
      <c r="B137" s="15" t="s">
        <v>232</v>
      </c>
      <c r="C137" s="21">
        <f t="shared" si="10"/>
        <v>67500</v>
      </c>
      <c r="D137" s="21" t="str">
        <f t="shared" si="11"/>
        <v>Distributions Tax - Stockholder 1</v>
      </c>
      <c r="E137" s="21" t="str">
        <f t="shared" si="12"/>
        <v/>
      </c>
      <c r="F137" s="21"/>
      <c r="G137" s="24">
        <f t="shared" si="13"/>
        <v>69500</v>
      </c>
      <c r="H137" s="24">
        <v>69500</v>
      </c>
      <c r="I137" s="24" t="s">
        <v>444</v>
      </c>
      <c r="J137" s="24" t="s">
        <v>548</v>
      </c>
      <c r="K137" s="24" t="s">
        <v>551</v>
      </c>
      <c r="L137" s="24" t="s">
        <v>550</v>
      </c>
      <c r="N137" s="24" t="b">
        <v>1</v>
      </c>
      <c r="O137" s="24" t="b">
        <v>0</v>
      </c>
      <c r="Q137" s="24" t="s">
        <v>539</v>
      </c>
      <c r="V137" s="92">
        <v>69500</v>
      </c>
      <c r="W137" s="92">
        <v>69999</v>
      </c>
      <c r="X137" s="24" t="str">
        <f t="shared" si="14"/>
        <v/>
      </c>
    </row>
    <row r="138" spans="1:24" x14ac:dyDescent="0.2">
      <c r="A138" s="17">
        <v>67600</v>
      </c>
      <c r="B138" s="15" t="s">
        <v>233</v>
      </c>
      <c r="C138" s="21">
        <f t="shared" si="10"/>
        <v>67600</v>
      </c>
      <c r="D138" s="21" t="str">
        <f t="shared" si="11"/>
        <v>Distributions Tax - Stockholder 2</v>
      </c>
      <c r="E138" s="21" t="str">
        <f t="shared" si="12"/>
        <v/>
      </c>
      <c r="F138" s="21"/>
      <c r="G138" s="24">
        <f t="shared" si="13"/>
        <v>70000</v>
      </c>
      <c r="H138" s="24">
        <v>70000</v>
      </c>
      <c r="I138" s="24" t="s">
        <v>293</v>
      </c>
      <c r="J138" s="24" t="s">
        <v>554</v>
      </c>
      <c r="K138" s="24" t="s">
        <v>551</v>
      </c>
      <c r="L138" s="24" t="s">
        <v>552</v>
      </c>
      <c r="M138" s="24">
        <v>66000</v>
      </c>
      <c r="N138" s="24" t="b">
        <v>1</v>
      </c>
      <c r="O138" s="24" t="b">
        <v>0</v>
      </c>
      <c r="Q138" s="24" t="s">
        <v>399</v>
      </c>
      <c r="V138" s="92">
        <v>70000</v>
      </c>
      <c r="W138" s="92">
        <v>70799</v>
      </c>
      <c r="X138" s="24" t="str">
        <f t="shared" si="14"/>
        <v/>
      </c>
    </row>
    <row r="139" spans="1:24" x14ac:dyDescent="0.2">
      <c r="A139" s="27">
        <v>68000</v>
      </c>
      <c r="B139" s="15" t="s">
        <v>243</v>
      </c>
      <c r="C139" s="21">
        <f t="shared" si="10"/>
        <v>68000</v>
      </c>
      <c r="D139" s="21" t="str">
        <f t="shared" si="11"/>
        <v>Stock Dividends - Voting</v>
      </c>
      <c r="E139" s="21" t="str">
        <f t="shared" si="12"/>
        <v/>
      </c>
      <c r="F139" s="21"/>
      <c r="G139" s="24">
        <f t="shared" si="13"/>
        <v>70100</v>
      </c>
      <c r="H139" s="24">
        <v>70100</v>
      </c>
      <c r="I139" s="24" t="s">
        <v>94</v>
      </c>
      <c r="J139" s="24" t="s">
        <v>554</v>
      </c>
      <c r="K139" s="24" t="s">
        <v>551</v>
      </c>
      <c r="L139" s="24" t="s">
        <v>552</v>
      </c>
      <c r="M139" s="24">
        <v>66000</v>
      </c>
      <c r="N139" s="24" t="b">
        <v>1</v>
      </c>
      <c r="O139" s="24" t="b">
        <v>0</v>
      </c>
      <c r="Q139" s="24" t="s">
        <v>399</v>
      </c>
      <c r="V139" s="92">
        <v>70000</v>
      </c>
      <c r="W139" s="92">
        <v>70799</v>
      </c>
      <c r="X139" s="24" t="str">
        <f t="shared" si="14"/>
        <v/>
      </c>
    </row>
    <row r="140" spans="1:24" x14ac:dyDescent="0.2">
      <c r="A140" s="17" t="s">
        <v>209</v>
      </c>
      <c r="B140" s="15" t="s">
        <v>209</v>
      </c>
      <c r="C140" s="21" t="e">
        <f t="shared" si="10"/>
        <v>#N/A</v>
      </c>
      <c r="D140" s="21" t="e">
        <f t="shared" si="11"/>
        <v>#N/A</v>
      </c>
      <c r="E140" s="21" t="e">
        <f t="shared" si="12"/>
        <v>#N/A</v>
      </c>
      <c r="F140" s="21"/>
      <c r="G140" s="24">
        <f t="shared" si="13"/>
        <v>70200</v>
      </c>
      <c r="H140" s="24">
        <v>70200</v>
      </c>
      <c r="I140" s="24" t="s">
        <v>94</v>
      </c>
      <c r="J140" s="24" t="s">
        <v>554</v>
      </c>
      <c r="K140" s="24" t="s">
        <v>551</v>
      </c>
      <c r="L140" s="24" t="s">
        <v>552</v>
      </c>
      <c r="M140" s="24">
        <v>66000</v>
      </c>
      <c r="N140" s="24" t="b">
        <v>1</v>
      </c>
      <c r="O140" s="24" t="b">
        <v>0</v>
      </c>
      <c r="Q140" s="24" t="s">
        <v>399</v>
      </c>
      <c r="V140" s="92">
        <v>70000</v>
      </c>
      <c r="W140" s="92">
        <v>70799</v>
      </c>
      <c r="X140" s="24" t="str">
        <f t="shared" si="14"/>
        <v/>
      </c>
    </row>
    <row r="141" spans="1:24" x14ac:dyDescent="0.2">
      <c r="A141" s="17">
        <v>68500</v>
      </c>
      <c r="B141" s="26" t="s">
        <v>244</v>
      </c>
      <c r="C141" s="21">
        <f t="shared" si="10"/>
        <v>68500</v>
      </c>
      <c r="D141" s="21" t="str">
        <f t="shared" si="11"/>
        <v>Stock Dividends - Non-Voting</v>
      </c>
      <c r="E141" s="21" t="str">
        <f t="shared" si="12"/>
        <v/>
      </c>
      <c r="F141" s="21"/>
      <c r="G141" s="24">
        <f t="shared" si="13"/>
        <v>70300</v>
      </c>
      <c r="H141" s="24">
        <v>70300</v>
      </c>
      <c r="I141" s="24" t="s">
        <v>94</v>
      </c>
      <c r="J141" s="24" t="s">
        <v>554</v>
      </c>
      <c r="K141" s="24" t="s">
        <v>551</v>
      </c>
      <c r="L141" s="24" t="s">
        <v>552</v>
      </c>
      <c r="M141" s="24">
        <v>66000</v>
      </c>
      <c r="N141" s="24" t="b">
        <v>1</v>
      </c>
      <c r="O141" s="24" t="b">
        <v>0</v>
      </c>
      <c r="Q141" s="24" t="s">
        <v>399</v>
      </c>
      <c r="V141" s="92">
        <v>70000</v>
      </c>
      <c r="W141" s="92">
        <v>70799</v>
      </c>
      <c r="X141" s="24" t="str">
        <f t="shared" si="14"/>
        <v/>
      </c>
    </row>
    <row r="142" spans="1:24" x14ac:dyDescent="0.2">
      <c r="A142" s="17">
        <v>69000</v>
      </c>
      <c r="B142" s="26" t="s">
        <v>226</v>
      </c>
      <c r="C142" s="21">
        <f t="shared" si="10"/>
        <v>69000</v>
      </c>
      <c r="D142" s="21" t="str">
        <f t="shared" si="11"/>
        <v>Unrealized Security Holding Gain (Loss)</v>
      </c>
      <c r="E142" s="21" t="str">
        <f t="shared" si="12"/>
        <v/>
      </c>
      <c r="F142" s="21"/>
      <c r="G142" s="24">
        <f t="shared" si="13"/>
        <v>70800</v>
      </c>
      <c r="H142" s="24">
        <v>70800</v>
      </c>
      <c r="I142" s="24" t="s">
        <v>366</v>
      </c>
      <c r="J142" s="24" t="s">
        <v>554</v>
      </c>
      <c r="K142" s="24" t="s">
        <v>551</v>
      </c>
      <c r="L142" s="24" t="s">
        <v>552</v>
      </c>
      <c r="M142" s="24">
        <v>66000</v>
      </c>
      <c r="N142" s="24" t="b">
        <v>1</v>
      </c>
      <c r="O142" s="24" t="b">
        <v>0</v>
      </c>
      <c r="Q142" s="24" t="s">
        <v>488</v>
      </c>
      <c r="V142" s="92">
        <v>70800</v>
      </c>
      <c r="W142" s="92">
        <v>70849</v>
      </c>
      <c r="X142" s="24" t="str">
        <f t="shared" si="14"/>
        <v/>
      </c>
    </row>
    <row r="143" spans="1:24" x14ac:dyDescent="0.2">
      <c r="A143" s="17">
        <v>69100</v>
      </c>
      <c r="B143" s="59" t="s">
        <v>479</v>
      </c>
      <c r="C143" s="21">
        <f t="shared" si="10"/>
        <v>69100</v>
      </c>
      <c r="D143" s="21" t="str">
        <f t="shared" si="11"/>
        <v>Unrealized Gain (Loss) on Land</v>
      </c>
      <c r="E143" s="21" t="str">
        <f t="shared" si="12"/>
        <v/>
      </c>
      <c r="F143" s="21"/>
      <c r="G143" s="24">
        <f t="shared" si="13"/>
        <v>70850</v>
      </c>
      <c r="H143" s="24">
        <v>70850</v>
      </c>
      <c r="I143" s="24" t="s">
        <v>367</v>
      </c>
      <c r="J143" s="24" t="s">
        <v>554</v>
      </c>
      <c r="K143" s="24" t="s">
        <v>551</v>
      </c>
      <c r="L143" s="24" t="s">
        <v>552</v>
      </c>
      <c r="M143" s="24">
        <v>66000</v>
      </c>
      <c r="N143" s="24" t="b">
        <v>1</v>
      </c>
      <c r="O143" s="24" t="b">
        <v>0</v>
      </c>
      <c r="Q143" s="24" t="s">
        <v>489</v>
      </c>
      <c r="V143" s="92">
        <v>70850</v>
      </c>
      <c r="W143" s="92">
        <v>70899</v>
      </c>
      <c r="X143" s="24" t="str">
        <f t="shared" si="14"/>
        <v/>
      </c>
    </row>
    <row r="144" spans="1:24" x14ac:dyDescent="0.2">
      <c r="A144" s="17">
        <v>69200</v>
      </c>
      <c r="B144" s="26" t="s">
        <v>227</v>
      </c>
      <c r="C144" s="21">
        <f t="shared" si="10"/>
        <v>69200</v>
      </c>
      <c r="D144" s="21" t="str">
        <f t="shared" si="11"/>
        <v>Unrealized Forex Translation Gain (Loss)</v>
      </c>
      <c r="E144" s="21" t="str">
        <f t="shared" si="12"/>
        <v/>
      </c>
      <c r="F144" s="21"/>
      <c r="G144" s="24">
        <f t="shared" si="13"/>
        <v>70900</v>
      </c>
      <c r="H144" s="24">
        <v>70900</v>
      </c>
      <c r="I144" s="24" t="s">
        <v>480</v>
      </c>
      <c r="J144" s="24" t="s">
        <v>554</v>
      </c>
      <c r="K144" s="24" t="s">
        <v>551</v>
      </c>
      <c r="L144" s="24" t="s">
        <v>552</v>
      </c>
      <c r="M144" s="24">
        <v>66000</v>
      </c>
      <c r="N144" s="24" t="b">
        <v>1</v>
      </c>
      <c r="O144" s="24" t="b">
        <v>0</v>
      </c>
      <c r="Q144" s="24" t="s">
        <v>490</v>
      </c>
      <c r="V144" s="92">
        <v>70900</v>
      </c>
      <c r="W144" s="92">
        <v>70949</v>
      </c>
      <c r="X144" s="24" t="str">
        <f t="shared" si="14"/>
        <v/>
      </c>
    </row>
    <row r="145" spans="1:24" x14ac:dyDescent="0.2">
      <c r="A145" s="17">
        <v>69300</v>
      </c>
      <c r="B145" s="26" t="s">
        <v>211</v>
      </c>
      <c r="C145" s="21">
        <f t="shared" si="10"/>
        <v>69300</v>
      </c>
      <c r="D145" s="21" t="str">
        <f t="shared" si="11"/>
        <v>Unearned Compensation</v>
      </c>
      <c r="E145" s="21" t="str">
        <f t="shared" si="12"/>
        <v/>
      </c>
      <c r="F145" s="21"/>
      <c r="G145" s="24">
        <f t="shared" si="13"/>
        <v>70950</v>
      </c>
      <c r="H145" s="24">
        <v>70950</v>
      </c>
      <c r="I145" s="24" t="s">
        <v>481</v>
      </c>
      <c r="J145" s="24" t="s">
        <v>554</v>
      </c>
      <c r="K145" s="24" t="s">
        <v>551</v>
      </c>
      <c r="L145" s="24" t="s">
        <v>552</v>
      </c>
      <c r="M145" s="24">
        <v>66000</v>
      </c>
      <c r="N145" s="24" t="b">
        <v>1</v>
      </c>
      <c r="O145" s="24" t="b">
        <v>0</v>
      </c>
      <c r="Q145" s="24" t="s">
        <v>518</v>
      </c>
      <c r="V145" s="92">
        <v>70950</v>
      </c>
      <c r="W145" s="92">
        <v>70999</v>
      </c>
      <c r="X145" s="24" t="str">
        <f t="shared" si="14"/>
        <v/>
      </c>
    </row>
    <row r="146" spans="1:24" x14ac:dyDescent="0.2">
      <c r="A146" s="17">
        <v>69400</v>
      </c>
      <c r="B146" s="26" t="s">
        <v>92</v>
      </c>
      <c r="C146" s="21">
        <f t="shared" si="10"/>
        <v>69400</v>
      </c>
      <c r="D146" s="21" t="str">
        <f t="shared" si="11"/>
        <v>Treasury Stock</v>
      </c>
      <c r="E146" s="21" t="str">
        <f t="shared" si="12"/>
        <v/>
      </c>
      <c r="F146" s="21"/>
      <c r="G146" s="24">
        <f t="shared" si="13"/>
        <v>71000</v>
      </c>
      <c r="H146" s="24">
        <v>71000</v>
      </c>
      <c r="I146" s="24" t="s">
        <v>95</v>
      </c>
      <c r="J146" s="24" t="s">
        <v>554</v>
      </c>
      <c r="K146" s="24" t="s">
        <v>551</v>
      </c>
      <c r="L146" s="24" t="s">
        <v>552</v>
      </c>
      <c r="M146" s="24">
        <v>66000</v>
      </c>
      <c r="N146" s="24" t="b">
        <v>1</v>
      </c>
      <c r="O146" s="24" t="b">
        <v>0</v>
      </c>
      <c r="Q146" s="24" t="s">
        <v>368</v>
      </c>
      <c r="V146" s="92">
        <v>71000</v>
      </c>
      <c r="W146" s="92">
        <v>71099</v>
      </c>
      <c r="X146" s="24" t="str">
        <f t="shared" si="14"/>
        <v/>
      </c>
    </row>
    <row r="147" spans="1:24" x14ac:dyDescent="0.2">
      <c r="A147" s="18">
        <v>69500</v>
      </c>
      <c r="B147" s="19" t="s">
        <v>444</v>
      </c>
      <c r="C147" s="21">
        <f t="shared" si="10"/>
        <v>69500</v>
      </c>
      <c r="D147" s="21" t="str">
        <f t="shared" si="11"/>
        <v>Other OCI</v>
      </c>
      <c r="E147" s="21" t="str">
        <f t="shared" si="12"/>
        <v/>
      </c>
      <c r="F147" s="21"/>
      <c r="G147" s="24">
        <f t="shared" si="13"/>
        <v>71100</v>
      </c>
      <c r="H147" s="24">
        <v>71100</v>
      </c>
      <c r="I147" s="24" t="s">
        <v>96</v>
      </c>
      <c r="J147" s="24" t="s">
        <v>554</v>
      </c>
      <c r="K147" s="24" t="s">
        <v>551</v>
      </c>
      <c r="L147" s="24" t="s">
        <v>552</v>
      </c>
      <c r="M147" s="24">
        <v>66000</v>
      </c>
      <c r="N147" s="24" t="b">
        <v>1</v>
      </c>
      <c r="O147" s="24" t="b">
        <v>0</v>
      </c>
      <c r="Q147" s="24" t="s">
        <v>530</v>
      </c>
      <c r="V147" s="92">
        <v>71100</v>
      </c>
      <c r="W147" s="92">
        <v>71199</v>
      </c>
      <c r="X147" s="24" t="str">
        <f t="shared" si="14"/>
        <v/>
      </c>
    </row>
    <row r="148" spans="1:24" x14ac:dyDescent="0.2">
      <c r="A148" s="17">
        <v>70000</v>
      </c>
      <c r="B148" s="15" t="s">
        <v>293</v>
      </c>
      <c r="C148" s="21">
        <f t="shared" si="10"/>
        <v>70000</v>
      </c>
      <c r="D148" s="21" t="str">
        <f t="shared" si="11"/>
        <v>XXXX SALES XXXX</v>
      </c>
      <c r="E148" s="21" t="str">
        <f t="shared" si="12"/>
        <v/>
      </c>
      <c r="F148" s="21"/>
      <c r="G148" s="24">
        <f t="shared" si="13"/>
        <v>72100</v>
      </c>
      <c r="H148" s="24">
        <v>72100</v>
      </c>
      <c r="I148" s="24" t="s">
        <v>98</v>
      </c>
      <c r="J148" s="24" t="s">
        <v>554</v>
      </c>
      <c r="K148" s="24" t="s">
        <v>549</v>
      </c>
      <c r="L148" s="24" t="s">
        <v>552</v>
      </c>
      <c r="M148" s="24">
        <v>66000</v>
      </c>
      <c r="N148" s="24" t="b">
        <v>1</v>
      </c>
      <c r="O148" s="24" t="b">
        <v>0</v>
      </c>
      <c r="Q148" s="24" t="s">
        <v>531</v>
      </c>
      <c r="V148" s="92">
        <v>71200</v>
      </c>
      <c r="W148" s="92">
        <v>72399</v>
      </c>
      <c r="X148" s="24" t="str">
        <f t="shared" si="14"/>
        <v/>
      </c>
    </row>
    <row r="149" spans="1:24" x14ac:dyDescent="0.2">
      <c r="A149" s="17">
        <v>70100</v>
      </c>
      <c r="B149" s="15" t="s">
        <v>94</v>
      </c>
      <c r="C149" s="21">
        <f t="shared" si="10"/>
        <v>70100</v>
      </c>
      <c r="D149" s="21" t="str">
        <f t="shared" si="11"/>
        <v>Sales</v>
      </c>
      <c r="E149" s="21" t="str">
        <f t="shared" si="12"/>
        <v/>
      </c>
      <c r="F149" s="21"/>
      <c r="G149" s="24">
        <f t="shared" si="13"/>
        <v>72200</v>
      </c>
      <c r="H149" s="24">
        <v>72200</v>
      </c>
      <c r="I149" s="24" t="s">
        <v>99</v>
      </c>
      <c r="J149" s="24" t="s">
        <v>554</v>
      </c>
      <c r="K149" s="24" t="s">
        <v>549</v>
      </c>
      <c r="L149" s="24" t="s">
        <v>552</v>
      </c>
      <c r="M149" s="24">
        <v>66000</v>
      </c>
      <c r="N149" s="24" t="b">
        <v>1</v>
      </c>
      <c r="O149" s="24" t="b">
        <v>0</v>
      </c>
      <c r="Q149" s="24" t="s">
        <v>531</v>
      </c>
      <c r="V149" s="92">
        <v>71200</v>
      </c>
      <c r="W149" s="92">
        <v>72399</v>
      </c>
      <c r="X149" s="24" t="str">
        <f t="shared" si="14"/>
        <v/>
      </c>
    </row>
    <row r="150" spans="1:24" x14ac:dyDescent="0.2">
      <c r="A150" s="17">
        <v>70200</v>
      </c>
      <c r="B150" s="15" t="s">
        <v>94</v>
      </c>
      <c r="C150" s="21">
        <f t="shared" si="10"/>
        <v>70200</v>
      </c>
      <c r="D150" s="21" t="str">
        <f t="shared" si="11"/>
        <v>Sales</v>
      </c>
      <c r="E150" s="21" t="str">
        <f t="shared" si="12"/>
        <v/>
      </c>
      <c r="F150" s="21"/>
      <c r="G150" s="24">
        <f t="shared" si="13"/>
        <v>72300</v>
      </c>
      <c r="H150" s="24">
        <v>72300</v>
      </c>
      <c r="I150" s="24" t="s">
        <v>100</v>
      </c>
      <c r="J150" s="24" t="s">
        <v>554</v>
      </c>
      <c r="K150" s="24" t="s">
        <v>549</v>
      </c>
      <c r="L150" s="24" t="s">
        <v>552</v>
      </c>
      <c r="M150" s="24">
        <v>66000</v>
      </c>
      <c r="N150" s="24" t="b">
        <v>1</v>
      </c>
      <c r="O150" s="24" t="b">
        <v>0</v>
      </c>
      <c r="Q150" s="24" t="s">
        <v>531</v>
      </c>
      <c r="V150" s="92">
        <v>71200</v>
      </c>
      <c r="W150" s="92">
        <v>72399</v>
      </c>
      <c r="X150" s="24" t="str">
        <f t="shared" si="14"/>
        <v/>
      </c>
    </row>
    <row r="151" spans="1:24" x14ac:dyDescent="0.2">
      <c r="A151" s="17">
        <v>70300</v>
      </c>
      <c r="B151" s="15" t="s">
        <v>94</v>
      </c>
      <c r="C151" s="21">
        <f t="shared" si="10"/>
        <v>70300</v>
      </c>
      <c r="D151" s="21" t="str">
        <f t="shared" si="11"/>
        <v>Sales</v>
      </c>
      <c r="E151" s="21" t="str">
        <f t="shared" si="12"/>
        <v/>
      </c>
      <c r="F151" s="21"/>
      <c r="G151" s="24">
        <f t="shared" si="13"/>
        <v>72400</v>
      </c>
      <c r="H151" s="24">
        <v>72400</v>
      </c>
      <c r="I151" s="24" t="s">
        <v>101</v>
      </c>
      <c r="J151" s="24" t="s">
        <v>554</v>
      </c>
      <c r="K151" s="24" t="s">
        <v>549</v>
      </c>
      <c r="L151" s="24" t="s">
        <v>552</v>
      </c>
      <c r="M151" s="24">
        <v>66000</v>
      </c>
      <c r="N151" s="24" t="b">
        <v>1</v>
      </c>
      <c r="O151" s="24" t="b">
        <v>0</v>
      </c>
      <c r="Q151" s="24" t="s">
        <v>372</v>
      </c>
      <c r="V151" s="92">
        <v>72400</v>
      </c>
      <c r="W151" s="92">
        <v>72799</v>
      </c>
      <c r="X151" s="24" t="str">
        <f t="shared" si="14"/>
        <v/>
      </c>
    </row>
    <row r="152" spans="1:24" x14ac:dyDescent="0.2">
      <c r="A152" s="17">
        <v>70800</v>
      </c>
      <c r="B152" s="15" t="s">
        <v>366</v>
      </c>
      <c r="C152" s="21">
        <f t="shared" si="10"/>
        <v>70800</v>
      </c>
      <c r="D152" s="21" t="str">
        <f t="shared" si="11"/>
        <v>Realized Securities Holding Gain (Loss)</v>
      </c>
      <c r="E152" s="21" t="str">
        <f t="shared" si="12"/>
        <v/>
      </c>
      <c r="F152" s="21"/>
      <c r="G152" s="24">
        <f t="shared" si="13"/>
        <v>72600</v>
      </c>
      <c r="H152" s="24">
        <v>72600</v>
      </c>
      <c r="I152" s="24" t="s">
        <v>102</v>
      </c>
      <c r="J152" s="24" t="s">
        <v>554</v>
      </c>
      <c r="K152" s="24" t="s">
        <v>549</v>
      </c>
      <c r="L152" s="24" t="s">
        <v>552</v>
      </c>
      <c r="M152" s="24">
        <v>66000</v>
      </c>
      <c r="N152" s="24" t="b">
        <v>1</v>
      </c>
      <c r="O152" s="24" t="b">
        <v>0</v>
      </c>
      <c r="Q152" s="24" t="s">
        <v>372</v>
      </c>
      <c r="V152" s="92">
        <v>72400</v>
      </c>
      <c r="W152" s="92">
        <v>72799</v>
      </c>
      <c r="X152" s="24" t="str">
        <f t="shared" si="14"/>
        <v/>
      </c>
    </row>
    <row r="153" spans="1:24" x14ac:dyDescent="0.2">
      <c r="A153" s="17">
        <v>70850</v>
      </c>
      <c r="B153" s="15" t="s">
        <v>367</v>
      </c>
      <c r="C153" s="21">
        <f t="shared" si="10"/>
        <v>70850</v>
      </c>
      <c r="D153" s="21" t="str">
        <f t="shared" si="11"/>
        <v>Unrealized Securities Holding Gain (Loss)</v>
      </c>
      <c r="E153" s="21" t="str">
        <f t="shared" si="12"/>
        <v/>
      </c>
      <c r="F153" s="21"/>
      <c r="G153" s="24">
        <f t="shared" si="13"/>
        <v>72700</v>
      </c>
      <c r="H153" s="24">
        <v>72700</v>
      </c>
      <c r="I153" s="24" t="s">
        <v>103</v>
      </c>
      <c r="J153" s="24" t="s">
        <v>554</v>
      </c>
      <c r="K153" s="24" t="s">
        <v>549</v>
      </c>
      <c r="L153" s="24" t="s">
        <v>552</v>
      </c>
      <c r="M153" s="24">
        <v>66000</v>
      </c>
      <c r="N153" s="24" t="b">
        <v>1</v>
      </c>
      <c r="O153" s="24" t="b">
        <v>0</v>
      </c>
      <c r="Q153" s="24" t="s">
        <v>372</v>
      </c>
      <c r="V153" s="92">
        <v>72400</v>
      </c>
      <c r="W153" s="92">
        <v>72799</v>
      </c>
      <c r="X153" s="24" t="str">
        <f t="shared" si="14"/>
        <v/>
      </c>
    </row>
    <row r="154" spans="1:24" x14ac:dyDescent="0.2">
      <c r="A154" s="17">
        <v>70900</v>
      </c>
      <c r="B154" s="60" t="s">
        <v>480</v>
      </c>
      <c r="C154" s="21">
        <f t="shared" si="10"/>
        <v>70900</v>
      </c>
      <c r="D154" s="21" t="str">
        <f t="shared" si="11"/>
        <v>Realized Land Holding Gain (Loss)</v>
      </c>
      <c r="E154" s="21" t="str">
        <f t="shared" si="12"/>
        <v/>
      </c>
      <c r="F154" s="21"/>
      <c r="G154" s="24">
        <f t="shared" si="13"/>
        <v>72800</v>
      </c>
      <c r="H154" s="24">
        <v>72800</v>
      </c>
      <c r="I154" s="24" t="s">
        <v>97</v>
      </c>
      <c r="J154" s="24" t="s">
        <v>554</v>
      </c>
      <c r="K154" s="24" t="s">
        <v>549</v>
      </c>
      <c r="L154" s="24" t="s">
        <v>552</v>
      </c>
      <c r="M154" s="24">
        <v>66000</v>
      </c>
      <c r="N154" s="24" t="b">
        <v>1</v>
      </c>
      <c r="O154" s="24" t="b">
        <v>0</v>
      </c>
      <c r="Q154" s="24" t="s">
        <v>369</v>
      </c>
      <c r="V154" s="92">
        <v>72800</v>
      </c>
      <c r="W154" s="92">
        <v>72899</v>
      </c>
      <c r="X154" s="24" t="str">
        <f t="shared" si="14"/>
        <v/>
      </c>
    </row>
    <row r="155" spans="1:24" x14ac:dyDescent="0.2">
      <c r="A155" s="17">
        <v>70950</v>
      </c>
      <c r="B155" s="61" t="s">
        <v>481</v>
      </c>
      <c r="C155" s="21">
        <f t="shared" si="10"/>
        <v>70950</v>
      </c>
      <c r="D155" s="21" t="str">
        <f t="shared" si="11"/>
        <v>Unrealized Land Holding Gain (Loss)</v>
      </c>
      <c r="E155" s="21" t="str">
        <f t="shared" si="12"/>
        <v/>
      </c>
      <c r="F155" s="21"/>
      <c r="G155" s="24">
        <f t="shared" si="13"/>
        <v>72900</v>
      </c>
      <c r="H155" s="24">
        <v>72900</v>
      </c>
      <c r="I155" s="24" t="s">
        <v>104</v>
      </c>
      <c r="J155" s="24" t="s">
        <v>554</v>
      </c>
      <c r="K155" s="24" t="s">
        <v>549</v>
      </c>
      <c r="L155" s="24" t="s">
        <v>552</v>
      </c>
      <c r="M155" s="24">
        <v>66000</v>
      </c>
      <c r="N155" s="24" t="b">
        <v>1</v>
      </c>
      <c r="O155" s="24" t="b">
        <v>0</v>
      </c>
      <c r="Q155" s="24" t="s">
        <v>370</v>
      </c>
      <c r="V155" s="92">
        <v>72900</v>
      </c>
      <c r="W155" s="92">
        <v>72999</v>
      </c>
      <c r="X155" s="24" t="str">
        <f t="shared" si="14"/>
        <v/>
      </c>
    </row>
    <row r="156" spans="1:24" x14ac:dyDescent="0.2">
      <c r="A156" s="17">
        <v>71000</v>
      </c>
      <c r="B156" s="15" t="s">
        <v>95</v>
      </c>
      <c r="C156" s="21">
        <f t="shared" si="10"/>
        <v>71000</v>
      </c>
      <c r="D156" s="21" t="str">
        <f t="shared" si="11"/>
        <v>Client Reimbursement Fees</v>
      </c>
      <c r="E156" s="21" t="str">
        <f t="shared" si="12"/>
        <v/>
      </c>
      <c r="F156" s="21"/>
      <c r="G156" s="24">
        <f t="shared" si="13"/>
        <v>73000</v>
      </c>
      <c r="H156" s="24">
        <v>73000</v>
      </c>
      <c r="I156" s="24" t="s">
        <v>294</v>
      </c>
      <c r="J156" s="24" t="s">
        <v>554</v>
      </c>
      <c r="K156" s="24" t="s">
        <v>549</v>
      </c>
      <c r="L156" s="24" t="s">
        <v>552</v>
      </c>
      <c r="M156" s="24">
        <v>66000</v>
      </c>
      <c r="N156" s="24" t="b">
        <v>1</v>
      </c>
      <c r="O156" s="24" t="b">
        <v>0</v>
      </c>
      <c r="Q156" s="24" t="s">
        <v>371</v>
      </c>
      <c r="V156" s="92">
        <v>73000</v>
      </c>
      <c r="W156" s="92">
        <v>73999</v>
      </c>
      <c r="X156" s="24" t="str">
        <f t="shared" si="14"/>
        <v/>
      </c>
    </row>
    <row r="157" spans="1:24" x14ac:dyDescent="0.2">
      <c r="A157" s="17">
        <v>71100</v>
      </c>
      <c r="B157" s="15" t="s">
        <v>96</v>
      </c>
      <c r="C157" s="21">
        <f t="shared" si="10"/>
        <v>71100</v>
      </c>
      <c r="D157" s="21" t="str">
        <f t="shared" si="11"/>
        <v>Service Charge Fees</v>
      </c>
      <c r="E157" s="21" t="str">
        <f t="shared" si="12"/>
        <v/>
      </c>
      <c r="F157" s="21"/>
      <c r="G157" s="24">
        <f t="shared" si="13"/>
        <v>73100</v>
      </c>
      <c r="H157" s="24">
        <v>73100</v>
      </c>
      <c r="I157" s="24" t="s">
        <v>105</v>
      </c>
      <c r="J157" s="24" t="s">
        <v>554</v>
      </c>
      <c r="K157" s="24" t="s">
        <v>549</v>
      </c>
      <c r="L157" s="24" t="s">
        <v>552</v>
      </c>
      <c r="M157" s="24">
        <v>66000</v>
      </c>
      <c r="N157" s="24" t="b">
        <v>1</v>
      </c>
      <c r="O157" s="24" t="b">
        <v>0</v>
      </c>
      <c r="Q157" s="24" t="s">
        <v>371</v>
      </c>
      <c r="V157" s="92">
        <v>73000</v>
      </c>
      <c r="W157" s="92">
        <v>73999</v>
      </c>
      <c r="X157" s="24" t="str">
        <f t="shared" si="14"/>
        <v/>
      </c>
    </row>
    <row r="158" spans="1:24" x14ac:dyDescent="0.2">
      <c r="A158" s="17">
        <v>72100</v>
      </c>
      <c r="B158" s="15" t="s">
        <v>98</v>
      </c>
      <c r="C158" s="21">
        <f t="shared" si="10"/>
        <v>72100</v>
      </c>
      <c r="D158" s="21" t="str">
        <f t="shared" si="11"/>
        <v>Regular Markdowns</v>
      </c>
      <c r="E158" s="21" t="str">
        <f t="shared" si="12"/>
        <v/>
      </c>
      <c r="F158" s="21"/>
      <c r="G158" s="24">
        <f t="shared" si="13"/>
        <v>73200</v>
      </c>
      <c r="H158" s="24">
        <v>73200</v>
      </c>
      <c r="I158" s="24" t="s">
        <v>105</v>
      </c>
      <c r="J158" s="24" t="s">
        <v>554</v>
      </c>
      <c r="K158" s="24" t="s">
        <v>549</v>
      </c>
      <c r="L158" s="24" t="s">
        <v>552</v>
      </c>
      <c r="M158" s="24">
        <v>66000</v>
      </c>
      <c r="N158" s="24" t="b">
        <v>1</v>
      </c>
      <c r="O158" s="24" t="b">
        <v>0</v>
      </c>
      <c r="Q158" s="24" t="s">
        <v>371</v>
      </c>
      <c r="V158" s="92">
        <v>73000</v>
      </c>
      <c r="W158" s="92">
        <v>73999</v>
      </c>
      <c r="X158" s="24" t="str">
        <f t="shared" si="14"/>
        <v/>
      </c>
    </row>
    <row r="159" spans="1:24" x14ac:dyDescent="0.2">
      <c r="A159" s="17">
        <v>72200</v>
      </c>
      <c r="B159" s="15" t="s">
        <v>99</v>
      </c>
      <c r="C159" s="21">
        <f t="shared" si="10"/>
        <v>72200</v>
      </c>
      <c r="D159" s="21" t="str">
        <f t="shared" si="11"/>
        <v>Promotional Markdowns</v>
      </c>
      <c r="E159" s="21" t="str">
        <f t="shared" si="12"/>
        <v/>
      </c>
      <c r="F159" s="21"/>
      <c r="G159" s="24">
        <f t="shared" si="13"/>
        <v>73300</v>
      </c>
      <c r="H159" s="24">
        <v>73300</v>
      </c>
      <c r="I159" s="24" t="s">
        <v>105</v>
      </c>
      <c r="J159" s="24" t="s">
        <v>554</v>
      </c>
      <c r="K159" s="24" t="s">
        <v>549</v>
      </c>
      <c r="L159" s="24" t="s">
        <v>552</v>
      </c>
      <c r="M159" s="24">
        <v>66000</v>
      </c>
      <c r="N159" s="24" t="b">
        <v>1</v>
      </c>
      <c r="O159" s="24" t="b">
        <v>0</v>
      </c>
      <c r="Q159" s="24" t="s">
        <v>371</v>
      </c>
      <c r="V159" s="92">
        <v>73000</v>
      </c>
      <c r="W159" s="92">
        <v>73999</v>
      </c>
      <c r="X159" s="24" t="str">
        <f t="shared" si="14"/>
        <v/>
      </c>
    </row>
    <row r="160" spans="1:24" x14ac:dyDescent="0.2">
      <c r="A160" s="17">
        <v>72300</v>
      </c>
      <c r="B160" s="15" t="s">
        <v>100</v>
      </c>
      <c r="C160" s="21">
        <f t="shared" si="10"/>
        <v>72300</v>
      </c>
      <c r="D160" s="21" t="str">
        <f t="shared" si="11"/>
        <v>Employee Discounts</v>
      </c>
      <c r="E160" s="21" t="str">
        <f t="shared" si="12"/>
        <v/>
      </c>
      <c r="F160" s="21"/>
      <c r="G160" s="24">
        <f t="shared" si="13"/>
        <v>74000</v>
      </c>
      <c r="H160" s="24">
        <v>74000</v>
      </c>
      <c r="I160" s="24" t="s">
        <v>106</v>
      </c>
      <c r="J160" s="24" t="s">
        <v>554</v>
      </c>
      <c r="K160" s="24" t="s">
        <v>549</v>
      </c>
      <c r="L160" s="24" t="s">
        <v>552</v>
      </c>
      <c r="M160" s="24">
        <v>66000</v>
      </c>
      <c r="N160" s="24" t="b">
        <v>1</v>
      </c>
      <c r="O160" s="24" t="b">
        <v>0</v>
      </c>
      <c r="Q160" s="24" t="s">
        <v>376</v>
      </c>
      <c r="V160" s="92">
        <v>74000</v>
      </c>
      <c r="W160" s="92">
        <v>74499</v>
      </c>
      <c r="X160" s="24" t="str">
        <f t="shared" si="14"/>
        <v/>
      </c>
    </row>
    <row r="161" spans="1:24" x14ac:dyDescent="0.2">
      <c r="A161" s="17">
        <v>72400</v>
      </c>
      <c r="B161" s="15" t="s">
        <v>101</v>
      </c>
      <c r="C161" s="21">
        <f t="shared" si="10"/>
        <v>72400</v>
      </c>
      <c r="D161" s="21" t="str">
        <f t="shared" si="11"/>
        <v>Stock Loss Reserve</v>
      </c>
      <c r="E161" s="21" t="str">
        <f t="shared" si="12"/>
        <v/>
      </c>
      <c r="F161" s="21"/>
      <c r="G161" s="24">
        <f t="shared" si="13"/>
        <v>74200</v>
      </c>
      <c r="H161" s="24">
        <v>74200</v>
      </c>
      <c r="I161" s="24" t="s">
        <v>107</v>
      </c>
      <c r="J161" s="24" t="s">
        <v>554</v>
      </c>
      <c r="K161" s="24" t="s">
        <v>549</v>
      </c>
      <c r="L161" s="24" t="s">
        <v>552</v>
      </c>
      <c r="M161" s="24">
        <v>66000</v>
      </c>
      <c r="N161" s="24" t="b">
        <v>1</v>
      </c>
      <c r="O161" s="24" t="b">
        <v>0</v>
      </c>
      <c r="Q161" s="24" t="s">
        <v>376</v>
      </c>
      <c r="V161" s="92">
        <v>74000</v>
      </c>
      <c r="W161" s="92">
        <v>74499</v>
      </c>
      <c r="X161" s="24" t="str">
        <f t="shared" si="14"/>
        <v/>
      </c>
    </row>
    <row r="162" spans="1:24" x14ac:dyDescent="0.2">
      <c r="A162" s="17">
        <v>72600</v>
      </c>
      <c r="B162" s="15" t="s">
        <v>102</v>
      </c>
      <c r="C162" s="21">
        <f t="shared" si="10"/>
        <v>72600</v>
      </c>
      <c r="D162" s="21" t="str">
        <f t="shared" si="11"/>
        <v>Inventory Adjustments</v>
      </c>
      <c r="E162" s="21" t="str">
        <f t="shared" si="12"/>
        <v/>
      </c>
      <c r="F162" s="21"/>
      <c r="G162" s="24">
        <f t="shared" si="13"/>
        <v>74500</v>
      </c>
      <c r="H162" s="24">
        <v>74500</v>
      </c>
      <c r="I162" s="24" t="s">
        <v>101</v>
      </c>
      <c r="J162" s="24" t="s">
        <v>554</v>
      </c>
      <c r="K162" s="24" t="s">
        <v>549</v>
      </c>
      <c r="L162" s="24" t="s">
        <v>552</v>
      </c>
      <c r="M162" s="24">
        <v>66000</v>
      </c>
      <c r="N162" s="24" t="b">
        <v>1</v>
      </c>
      <c r="O162" s="24" t="b">
        <v>0</v>
      </c>
      <c r="Q162" s="24" t="s">
        <v>373</v>
      </c>
      <c r="V162" s="92">
        <v>74500</v>
      </c>
      <c r="W162" s="92">
        <v>74799</v>
      </c>
      <c r="X162" s="24" t="str">
        <f t="shared" si="14"/>
        <v/>
      </c>
    </row>
    <row r="163" spans="1:24" x14ac:dyDescent="0.2">
      <c r="A163" s="17">
        <v>72700</v>
      </c>
      <c r="B163" s="15" t="s">
        <v>103</v>
      </c>
      <c r="C163" s="21">
        <f t="shared" si="10"/>
        <v>72700</v>
      </c>
      <c r="D163" s="21" t="str">
        <f t="shared" si="11"/>
        <v>Permanent Markdowns</v>
      </c>
      <c r="E163" s="21" t="str">
        <f t="shared" si="12"/>
        <v/>
      </c>
      <c r="F163" s="21"/>
      <c r="G163" s="24">
        <f t="shared" si="13"/>
        <v>74700</v>
      </c>
      <c r="H163" s="24">
        <v>74700</v>
      </c>
      <c r="I163" s="24" t="s">
        <v>102</v>
      </c>
      <c r="J163" s="24" t="s">
        <v>554</v>
      </c>
      <c r="K163" s="24" t="s">
        <v>549</v>
      </c>
      <c r="L163" s="24" t="s">
        <v>552</v>
      </c>
      <c r="M163" s="24">
        <v>66000</v>
      </c>
      <c r="N163" s="24" t="b">
        <v>1</v>
      </c>
      <c r="O163" s="24" t="b">
        <v>0</v>
      </c>
      <c r="Q163" s="24" t="s">
        <v>373</v>
      </c>
      <c r="V163" s="92">
        <v>74500</v>
      </c>
      <c r="W163" s="92">
        <v>74799</v>
      </c>
      <c r="X163" s="24" t="str">
        <f t="shared" si="14"/>
        <v/>
      </c>
    </row>
    <row r="164" spans="1:24" x14ac:dyDescent="0.2">
      <c r="A164" s="17">
        <v>72800</v>
      </c>
      <c r="B164" s="15" t="s">
        <v>97</v>
      </c>
      <c r="C164" s="21">
        <f t="shared" si="10"/>
        <v>72800</v>
      </c>
      <c r="D164" s="21" t="str">
        <f t="shared" si="11"/>
        <v>Sales Discounts</v>
      </c>
      <c r="E164" s="21" t="str">
        <f t="shared" si="12"/>
        <v/>
      </c>
      <c r="F164" s="21"/>
      <c r="G164" s="24">
        <f t="shared" si="13"/>
        <v>74800</v>
      </c>
      <c r="H164" s="24">
        <v>74800</v>
      </c>
      <c r="I164" s="24" t="s">
        <v>108</v>
      </c>
      <c r="J164" s="24" t="s">
        <v>554</v>
      </c>
      <c r="K164" s="24" t="s">
        <v>549</v>
      </c>
      <c r="L164" s="24" t="s">
        <v>552</v>
      </c>
      <c r="M164" s="24">
        <v>66000</v>
      </c>
      <c r="N164" s="24" t="b">
        <v>1</v>
      </c>
      <c r="O164" s="24" t="b">
        <v>0</v>
      </c>
      <c r="Q164" s="24" t="s">
        <v>374</v>
      </c>
      <c r="V164" s="92">
        <v>74800</v>
      </c>
      <c r="W164" s="92">
        <v>75800</v>
      </c>
      <c r="X164" s="24" t="str">
        <f t="shared" si="14"/>
        <v/>
      </c>
    </row>
    <row r="165" spans="1:24" x14ac:dyDescent="0.2">
      <c r="A165" s="17">
        <v>72900</v>
      </c>
      <c r="B165" s="15" t="s">
        <v>104</v>
      </c>
      <c r="C165" s="21">
        <f t="shared" si="10"/>
        <v>72900</v>
      </c>
      <c r="D165" s="21" t="str">
        <f t="shared" si="11"/>
        <v>Sales Returns &amp; Allowances</v>
      </c>
      <c r="E165" s="21" t="str">
        <f t="shared" si="12"/>
        <v/>
      </c>
      <c r="F165" s="21"/>
      <c r="G165" s="24">
        <f t="shared" si="13"/>
        <v>74900</v>
      </c>
      <c r="H165" s="24">
        <v>74900</v>
      </c>
      <c r="I165" s="24" t="s">
        <v>109</v>
      </c>
      <c r="J165" s="24" t="s">
        <v>554</v>
      </c>
      <c r="K165" s="24" t="s">
        <v>549</v>
      </c>
      <c r="L165" s="24" t="s">
        <v>552</v>
      </c>
      <c r="M165" s="24">
        <v>66000</v>
      </c>
      <c r="N165" s="24" t="b">
        <v>1</v>
      </c>
      <c r="O165" s="24" t="b">
        <v>0</v>
      </c>
      <c r="Q165" s="24" t="s">
        <v>374</v>
      </c>
      <c r="V165" s="92">
        <v>74800</v>
      </c>
      <c r="W165" s="92">
        <v>75800</v>
      </c>
      <c r="X165" s="24" t="str">
        <f t="shared" si="14"/>
        <v/>
      </c>
    </row>
    <row r="166" spans="1:24" x14ac:dyDescent="0.2">
      <c r="A166" s="17">
        <v>73000</v>
      </c>
      <c r="B166" s="15" t="s">
        <v>294</v>
      </c>
      <c r="C166" s="21">
        <f t="shared" si="10"/>
        <v>73000</v>
      </c>
      <c r="D166" s="21" t="str">
        <f t="shared" si="11"/>
        <v>XXXX COGS XXXX</v>
      </c>
      <c r="E166" s="21" t="str">
        <f t="shared" si="12"/>
        <v/>
      </c>
      <c r="F166" s="21"/>
      <c r="G166" s="24">
        <f t="shared" si="13"/>
        <v>75000</v>
      </c>
      <c r="H166" s="24">
        <v>75000</v>
      </c>
      <c r="I166" s="24" t="s">
        <v>110</v>
      </c>
      <c r="J166" s="24" t="s">
        <v>554</v>
      </c>
      <c r="K166" s="24" t="s">
        <v>549</v>
      </c>
      <c r="L166" s="24" t="s">
        <v>552</v>
      </c>
      <c r="M166" s="24">
        <v>66000</v>
      </c>
      <c r="N166" s="24" t="b">
        <v>1</v>
      </c>
      <c r="O166" s="24" t="b">
        <v>0</v>
      </c>
      <c r="Q166" s="24" t="s">
        <v>374</v>
      </c>
      <c r="V166" s="92">
        <v>74800</v>
      </c>
      <c r="W166" s="92">
        <v>75800</v>
      </c>
      <c r="X166" s="24" t="str">
        <f t="shared" si="14"/>
        <v/>
      </c>
    </row>
    <row r="167" spans="1:24" x14ac:dyDescent="0.2">
      <c r="A167" s="17">
        <v>73100</v>
      </c>
      <c r="B167" s="15" t="s">
        <v>105</v>
      </c>
      <c r="C167" s="21">
        <f t="shared" si="10"/>
        <v>73100</v>
      </c>
      <c r="D167" s="21" t="str">
        <f t="shared" si="11"/>
        <v>Purchases</v>
      </c>
      <c r="E167" s="21" t="str">
        <f t="shared" si="12"/>
        <v/>
      </c>
      <c r="F167" s="21"/>
      <c r="G167" s="24">
        <f t="shared" si="13"/>
        <v>75100</v>
      </c>
      <c r="H167" s="24">
        <v>75100</v>
      </c>
      <c r="I167" s="24" t="s">
        <v>268</v>
      </c>
      <c r="J167" s="24" t="s">
        <v>554</v>
      </c>
      <c r="K167" s="24" t="s">
        <v>549</v>
      </c>
      <c r="L167" s="24" t="s">
        <v>552</v>
      </c>
      <c r="M167" s="24">
        <v>66000</v>
      </c>
      <c r="N167" s="24" t="b">
        <v>1</v>
      </c>
      <c r="O167" s="24" t="b">
        <v>0</v>
      </c>
      <c r="Q167" s="24" t="s">
        <v>374</v>
      </c>
      <c r="V167" s="92">
        <v>74800</v>
      </c>
      <c r="W167" s="92">
        <v>75800</v>
      </c>
      <c r="X167" s="24" t="str">
        <f t="shared" si="14"/>
        <v/>
      </c>
    </row>
    <row r="168" spans="1:24" x14ac:dyDescent="0.2">
      <c r="A168" s="17">
        <v>73200</v>
      </c>
      <c r="B168" s="15" t="s">
        <v>105</v>
      </c>
      <c r="C168" s="21">
        <f t="shared" si="10"/>
        <v>73200</v>
      </c>
      <c r="D168" s="21" t="str">
        <f t="shared" si="11"/>
        <v>Purchases</v>
      </c>
      <c r="E168" s="21" t="str">
        <f t="shared" si="12"/>
        <v/>
      </c>
      <c r="F168" s="21"/>
      <c r="G168" s="24">
        <f t="shared" si="13"/>
        <v>75200</v>
      </c>
      <c r="H168" s="24">
        <v>75200</v>
      </c>
      <c r="I168" s="24" t="s">
        <v>268</v>
      </c>
      <c r="J168" s="24" t="s">
        <v>554</v>
      </c>
      <c r="K168" s="24" t="s">
        <v>549</v>
      </c>
      <c r="L168" s="24" t="s">
        <v>552</v>
      </c>
      <c r="M168" s="24">
        <v>66000</v>
      </c>
      <c r="N168" s="24" t="b">
        <v>1</v>
      </c>
      <c r="O168" s="24" t="b">
        <v>0</v>
      </c>
      <c r="Q168" s="24" t="s">
        <v>374</v>
      </c>
      <c r="V168" s="92">
        <v>74800</v>
      </c>
      <c r="W168" s="92">
        <v>75800</v>
      </c>
      <c r="X168" s="24" t="str">
        <f t="shared" si="14"/>
        <v/>
      </c>
    </row>
    <row r="169" spans="1:24" x14ac:dyDescent="0.2">
      <c r="A169" s="17">
        <v>73300</v>
      </c>
      <c r="B169" s="15" t="s">
        <v>105</v>
      </c>
      <c r="C169" s="21">
        <f t="shared" si="10"/>
        <v>73300</v>
      </c>
      <c r="D169" s="21" t="str">
        <f t="shared" si="11"/>
        <v>Purchases</v>
      </c>
      <c r="E169" s="21" t="str">
        <f t="shared" si="12"/>
        <v/>
      </c>
      <c r="F169" s="21"/>
      <c r="G169" s="24">
        <f t="shared" si="13"/>
        <v>75300</v>
      </c>
      <c r="H169" s="24">
        <v>75300</v>
      </c>
      <c r="I169" s="24" t="s">
        <v>268</v>
      </c>
      <c r="J169" s="24" t="s">
        <v>554</v>
      </c>
      <c r="K169" s="24" t="s">
        <v>549</v>
      </c>
      <c r="L169" s="24" t="s">
        <v>552</v>
      </c>
      <c r="M169" s="24">
        <v>66000</v>
      </c>
      <c r="N169" s="24" t="b">
        <v>1</v>
      </c>
      <c r="O169" s="24" t="b">
        <v>0</v>
      </c>
      <c r="Q169" s="24" t="s">
        <v>374</v>
      </c>
      <c r="V169" s="92">
        <v>74800</v>
      </c>
      <c r="W169" s="92">
        <v>75800</v>
      </c>
      <c r="X169" s="24" t="str">
        <f t="shared" si="14"/>
        <v/>
      </c>
    </row>
    <row r="170" spans="1:24" x14ac:dyDescent="0.2">
      <c r="A170" s="17">
        <v>74000</v>
      </c>
      <c r="B170" s="15" t="s">
        <v>106</v>
      </c>
      <c r="C170" s="21">
        <f t="shared" si="10"/>
        <v>74000</v>
      </c>
      <c r="D170" s="21" t="str">
        <f t="shared" si="11"/>
        <v>Purchase Returns</v>
      </c>
      <c r="E170" s="21" t="str">
        <f t="shared" si="12"/>
        <v/>
      </c>
      <c r="F170" s="21"/>
      <c r="G170" s="24">
        <f t="shared" si="13"/>
        <v>75801</v>
      </c>
      <c r="H170" s="24">
        <v>75801</v>
      </c>
      <c r="I170" s="24" t="s">
        <v>535</v>
      </c>
      <c r="J170" s="24" t="s">
        <v>554</v>
      </c>
      <c r="K170" s="24" t="s">
        <v>549</v>
      </c>
      <c r="L170" s="24" t="s">
        <v>552</v>
      </c>
      <c r="M170" s="24">
        <v>66000</v>
      </c>
      <c r="N170" s="24" t="b">
        <v>1</v>
      </c>
      <c r="O170" s="24" t="b">
        <v>0</v>
      </c>
      <c r="Q170" s="24" t="s">
        <v>380</v>
      </c>
      <c r="V170" s="92">
        <v>75801</v>
      </c>
      <c r="W170" s="92">
        <v>75899</v>
      </c>
      <c r="X170" s="24" t="str">
        <f t="shared" si="14"/>
        <v/>
      </c>
    </row>
    <row r="171" spans="1:24" x14ac:dyDescent="0.2">
      <c r="A171" s="17">
        <v>74200</v>
      </c>
      <c r="B171" s="15" t="s">
        <v>107</v>
      </c>
      <c r="C171" s="21">
        <f t="shared" si="10"/>
        <v>74200</v>
      </c>
      <c r="D171" s="21" t="str">
        <f t="shared" si="11"/>
        <v>Purchase Discounts</v>
      </c>
      <c r="E171" s="21" t="str">
        <f t="shared" si="12"/>
        <v/>
      </c>
      <c r="F171" s="21"/>
      <c r="G171" s="24">
        <f t="shared" si="13"/>
        <v>75899</v>
      </c>
      <c r="H171" s="24">
        <v>75899</v>
      </c>
      <c r="I171" s="24" t="s">
        <v>535</v>
      </c>
      <c r="J171" s="24" t="s">
        <v>554</v>
      </c>
      <c r="K171" s="24" t="s">
        <v>549</v>
      </c>
      <c r="L171" s="24" t="s">
        <v>552</v>
      </c>
      <c r="M171" s="24">
        <v>66000</v>
      </c>
      <c r="N171" s="24" t="b">
        <v>1</v>
      </c>
      <c r="O171" s="24" t="b">
        <v>0</v>
      </c>
      <c r="Q171" s="24" t="s">
        <v>380</v>
      </c>
      <c r="V171" s="92">
        <v>75801</v>
      </c>
      <c r="W171" s="92">
        <v>75899</v>
      </c>
      <c r="X171" s="24" t="str">
        <f t="shared" si="14"/>
        <v/>
      </c>
    </row>
    <row r="172" spans="1:24" x14ac:dyDescent="0.2">
      <c r="A172" s="17">
        <v>74500</v>
      </c>
      <c r="B172" s="15" t="s">
        <v>101</v>
      </c>
      <c r="C172" s="21">
        <f t="shared" si="10"/>
        <v>74500</v>
      </c>
      <c r="D172" s="21" t="str">
        <f t="shared" si="11"/>
        <v>Stock Loss Reserve</v>
      </c>
      <c r="E172" s="21" t="str">
        <f t="shared" si="12"/>
        <v/>
      </c>
      <c r="F172" s="21"/>
      <c r="G172" s="24">
        <f t="shared" si="13"/>
        <v>75900</v>
      </c>
      <c r="H172" s="24">
        <v>75900</v>
      </c>
      <c r="I172" s="24" t="s">
        <v>111</v>
      </c>
      <c r="J172" s="24" t="s">
        <v>554</v>
      </c>
      <c r="K172" s="24" t="s">
        <v>549</v>
      </c>
      <c r="L172" s="24" t="s">
        <v>552</v>
      </c>
      <c r="M172" s="24">
        <v>66000</v>
      </c>
      <c r="N172" s="24" t="b">
        <v>1</v>
      </c>
      <c r="O172" s="24" t="b">
        <v>0</v>
      </c>
      <c r="Q172" s="24" t="s">
        <v>400</v>
      </c>
      <c r="V172" s="92">
        <v>75900</v>
      </c>
      <c r="W172" s="92">
        <v>75999</v>
      </c>
      <c r="X172" s="24" t="str">
        <f t="shared" si="14"/>
        <v/>
      </c>
    </row>
    <row r="173" spans="1:24" x14ac:dyDescent="0.2">
      <c r="A173" s="17">
        <v>74700</v>
      </c>
      <c r="B173" s="15" t="s">
        <v>102</v>
      </c>
      <c r="C173" s="21">
        <f t="shared" si="10"/>
        <v>74700</v>
      </c>
      <c r="D173" s="21" t="str">
        <f t="shared" si="11"/>
        <v>Inventory Adjustments</v>
      </c>
      <c r="E173" s="21" t="str">
        <f t="shared" si="12"/>
        <v/>
      </c>
      <c r="F173" s="21"/>
      <c r="G173" s="24">
        <f t="shared" si="13"/>
        <v>76000</v>
      </c>
      <c r="H173" s="24">
        <v>76000</v>
      </c>
      <c r="I173" s="24" t="s">
        <v>295</v>
      </c>
      <c r="J173" s="24" t="s">
        <v>554</v>
      </c>
      <c r="K173" s="24" t="s">
        <v>549</v>
      </c>
      <c r="L173" s="24" t="s">
        <v>552</v>
      </c>
      <c r="M173" s="24">
        <v>66000</v>
      </c>
      <c r="N173" s="24" t="b">
        <v>1</v>
      </c>
      <c r="O173" s="24" t="b">
        <v>0</v>
      </c>
      <c r="Q173" s="24" t="s">
        <v>375</v>
      </c>
      <c r="V173" s="92">
        <v>76000</v>
      </c>
      <c r="W173" s="92">
        <v>79899</v>
      </c>
      <c r="X173" s="24" t="str">
        <f t="shared" si="14"/>
        <v/>
      </c>
    </row>
    <row r="174" spans="1:24" x14ac:dyDescent="0.2">
      <c r="A174" s="17">
        <v>74800</v>
      </c>
      <c r="B174" s="15" t="s">
        <v>108</v>
      </c>
      <c r="C174" s="21">
        <f t="shared" si="10"/>
        <v>74800</v>
      </c>
      <c r="D174" s="21" t="str">
        <f t="shared" si="11"/>
        <v>Freight-In &amp; Transportation</v>
      </c>
      <c r="E174" s="21" t="str">
        <f t="shared" si="12"/>
        <v/>
      </c>
      <c r="F174" s="21"/>
      <c r="G174" s="24">
        <f t="shared" si="13"/>
        <v>76100</v>
      </c>
      <c r="H174" s="24">
        <v>76100</v>
      </c>
      <c r="I174" s="24" t="s">
        <v>112</v>
      </c>
      <c r="J174" s="24" t="s">
        <v>554</v>
      </c>
      <c r="K174" s="24" t="s">
        <v>549</v>
      </c>
      <c r="L174" s="24" t="s">
        <v>552</v>
      </c>
      <c r="M174" s="24">
        <v>66000</v>
      </c>
      <c r="N174" s="24" t="b">
        <v>1</v>
      </c>
      <c r="O174" s="24" t="b">
        <v>0</v>
      </c>
      <c r="Q174" s="24" t="s">
        <v>375</v>
      </c>
      <c r="V174" s="92">
        <v>76000</v>
      </c>
      <c r="W174" s="92">
        <v>79899</v>
      </c>
      <c r="X174" s="24" t="str">
        <f t="shared" si="14"/>
        <v/>
      </c>
    </row>
    <row r="175" spans="1:24" x14ac:dyDescent="0.2">
      <c r="A175" s="17">
        <v>74900</v>
      </c>
      <c r="B175" s="15" t="s">
        <v>109</v>
      </c>
      <c r="C175" s="21">
        <f t="shared" si="10"/>
        <v>74900</v>
      </c>
      <c r="D175" s="21" t="str">
        <f t="shared" si="11"/>
        <v>Duty &amp; Customs</v>
      </c>
      <c r="E175" s="21" t="str">
        <f t="shared" si="12"/>
        <v/>
      </c>
      <c r="F175" s="21"/>
      <c r="G175" s="24">
        <f t="shared" si="13"/>
        <v>77500</v>
      </c>
      <c r="H175" s="24">
        <v>77500</v>
      </c>
      <c r="I175" s="24" t="s">
        <v>114</v>
      </c>
      <c r="J175" s="24" t="s">
        <v>554</v>
      </c>
      <c r="K175" s="24" t="s">
        <v>549</v>
      </c>
      <c r="L175" s="24" t="s">
        <v>552</v>
      </c>
      <c r="M175" s="24">
        <v>66000</v>
      </c>
      <c r="N175" s="24" t="b">
        <v>1</v>
      </c>
      <c r="O175" s="24" t="b">
        <v>0</v>
      </c>
      <c r="Q175" s="24" t="s">
        <v>375</v>
      </c>
      <c r="V175" s="92">
        <v>76000</v>
      </c>
      <c r="W175" s="92">
        <v>79899</v>
      </c>
      <c r="X175" s="24" t="str">
        <f t="shared" si="14"/>
        <v/>
      </c>
    </row>
    <row r="176" spans="1:24" x14ac:dyDescent="0.2">
      <c r="A176" s="17">
        <v>75000</v>
      </c>
      <c r="B176" s="15" t="s">
        <v>110</v>
      </c>
      <c r="C176" s="21">
        <f t="shared" si="10"/>
        <v>75000</v>
      </c>
      <c r="D176" s="21" t="str">
        <f t="shared" si="11"/>
        <v>Warehouse Charges</v>
      </c>
      <c r="E176" s="21" t="str">
        <f t="shared" si="12"/>
        <v/>
      </c>
      <c r="F176" s="21"/>
      <c r="G176" s="24">
        <f t="shared" si="13"/>
        <v>77800</v>
      </c>
      <c r="H176" s="24">
        <v>77800</v>
      </c>
      <c r="I176" s="24" t="s">
        <v>115</v>
      </c>
      <c r="J176" s="24" t="s">
        <v>554</v>
      </c>
      <c r="K176" s="24" t="s">
        <v>549</v>
      </c>
      <c r="L176" s="24" t="s">
        <v>552</v>
      </c>
      <c r="M176" s="24">
        <v>66000</v>
      </c>
      <c r="N176" s="24" t="b">
        <v>1</v>
      </c>
      <c r="O176" s="24" t="b">
        <v>0</v>
      </c>
      <c r="Q176" s="24" t="s">
        <v>375</v>
      </c>
      <c r="V176" s="92">
        <v>76000</v>
      </c>
      <c r="W176" s="92">
        <v>79899</v>
      </c>
      <c r="X176" s="24" t="str">
        <f t="shared" si="14"/>
        <v/>
      </c>
    </row>
    <row r="177" spans="1:24" x14ac:dyDescent="0.2">
      <c r="A177" s="17">
        <v>75100</v>
      </c>
      <c r="B177" s="15" t="s">
        <v>268</v>
      </c>
      <c r="C177" s="21">
        <f t="shared" si="10"/>
        <v>75100</v>
      </c>
      <c r="D177" s="21" t="str">
        <f t="shared" si="11"/>
        <v>Other Direct Costs</v>
      </c>
      <c r="E177" s="21" t="str">
        <f t="shared" si="12"/>
        <v/>
      </c>
      <c r="F177" s="21"/>
      <c r="G177" s="24">
        <f t="shared" si="13"/>
        <v>77900</v>
      </c>
      <c r="H177" s="24">
        <v>77900</v>
      </c>
      <c r="I177" s="24" t="s">
        <v>116</v>
      </c>
      <c r="J177" s="24" t="s">
        <v>554</v>
      </c>
      <c r="K177" s="24" t="s">
        <v>549</v>
      </c>
      <c r="L177" s="24" t="s">
        <v>552</v>
      </c>
      <c r="M177" s="24">
        <v>66000</v>
      </c>
      <c r="N177" s="24" t="b">
        <v>1</v>
      </c>
      <c r="O177" s="24" t="b">
        <v>0</v>
      </c>
      <c r="Q177" s="24" t="s">
        <v>375</v>
      </c>
      <c r="V177" s="92">
        <v>76000</v>
      </c>
      <c r="W177" s="92">
        <v>79899</v>
      </c>
      <c r="X177" s="24" t="str">
        <f t="shared" si="14"/>
        <v/>
      </c>
    </row>
    <row r="178" spans="1:24" x14ac:dyDescent="0.2">
      <c r="A178" s="17">
        <v>75200</v>
      </c>
      <c r="B178" s="15" t="s">
        <v>268</v>
      </c>
      <c r="C178" s="21">
        <f t="shared" si="10"/>
        <v>75200</v>
      </c>
      <c r="D178" s="21" t="str">
        <f t="shared" si="11"/>
        <v>Other Direct Costs</v>
      </c>
      <c r="E178" s="21" t="str">
        <f t="shared" si="12"/>
        <v/>
      </c>
      <c r="F178" s="21"/>
      <c r="G178" s="24">
        <f t="shared" si="13"/>
        <v>78000</v>
      </c>
      <c r="H178" s="24">
        <v>78000</v>
      </c>
      <c r="I178" s="24" t="s">
        <v>117</v>
      </c>
      <c r="J178" s="24" t="s">
        <v>554</v>
      </c>
      <c r="K178" s="24" t="s">
        <v>549</v>
      </c>
      <c r="L178" s="24" t="s">
        <v>552</v>
      </c>
      <c r="M178" s="24">
        <v>66000</v>
      </c>
      <c r="N178" s="24" t="b">
        <v>1</v>
      </c>
      <c r="O178" s="24" t="b">
        <v>0</v>
      </c>
      <c r="Q178" s="24" t="s">
        <v>375</v>
      </c>
      <c r="V178" s="92">
        <v>76000</v>
      </c>
      <c r="W178" s="92">
        <v>79899</v>
      </c>
      <c r="X178" s="24" t="str">
        <f t="shared" si="14"/>
        <v/>
      </c>
    </row>
    <row r="179" spans="1:24" x14ac:dyDescent="0.2">
      <c r="A179" s="17">
        <v>75300</v>
      </c>
      <c r="B179" s="15" t="s">
        <v>268</v>
      </c>
      <c r="C179" s="21">
        <f t="shared" si="10"/>
        <v>75300</v>
      </c>
      <c r="D179" s="21" t="str">
        <f t="shared" si="11"/>
        <v>Other Direct Costs</v>
      </c>
      <c r="E179" s="21" t="str">
        <f t="shared" si="12"/>
        <v/>
      </c>
      <c r="F179" s="21"/>
      <c r="G179" s="24">
        <f t="shared" si="13"/>
        <v>78400</v>
      </c>
      <c r="H179" s="24">
        <v>78400</v>
      </c>
      <c r="I179" s="24" t="s">
        <v>118</v>
      </c>
      <c r="J179" s="24" t="s">
        <v>554</v>
      </c>
      <c r="K179" s="24" t="s">
        <v>549</v>
      </c>
      <c r="L179" s="24" t="s">
        <v>552</v>
      </c>
      <c r="M179" s="24">
        <v>66000</v>
      </c>
      <c r="N179" s="24" t="b">
        <v>1</v>
      </c>
      <c r="O179" s="24" t="b">
        <v>0</v>
      </c>
      <c r="Q179" s="24" t="s">
        <v>375</v>
      </c>
      <c r="V179" s="92">
        <v>76000</v>
      </c>
      <c r="W179" s="92">
        <v>79899</v>
      </c>
      <c r="X179" s="24" t="str">
        <f t="shared" si="14"/>
        <v/>
      </c>
    </row>
    <row r="180" spans="1:24" x14ac:dyDescent="0.2">
      <c r="A180" s="17">
        <v>75801</v>
      </c>
      <c r="B180" s="15" t="s">
        <v>535</v>
      </c>
      <c r="C180" s="21">
        <f t="shared" si="10"/>
        <v>75801</v>
      </c>
      <c r="D180" s="21" t="str">
        <f t="shared" si="11"/>
        <v>Depr. Expense Direct</v>
      </c>
      <c r="E180" s="21" t="str">
        <f t="shared" si="12"/>
        <v/>
      </c>
      <c r="F180" s="21"/>
      <c r="G180" s="24">
        <f t="shared" si="13"/>
        <v>78700</v>
      </c>
      <c r="H180" s="24">
        <v>78700</v>
      </c>
      <c r="I180" s="24" t="s">
        <v>119</v>
      </c>
      <c r="J180" s="24" t="s">
        <v>554</v>
      </c>
      <c r="K180" s="24" t="s">
        <v>549</v>
      </c>
      <c r="L180" s="24" t="s">
        <v>552</v>
      </c>
      <c r="M180" s="24">
        <v>66000</v>
      </c>
      <c r="N180" s="24" t="b">
        <v>1</v>
      </c>
      <c r="O180" s="24" t="b">
        <v>0</v>
      </c>
      <c r="Q180" s="24" t="s">
        <v>375</v>
      </c>
      <c r="V180" s="92">
        <v>76000</v>
      </c>
      <c r="W180" s="92">
        <v>79899</v>
      </c>
      <c r="X180" s="24" t="str">
        <f t="shared" si="14"/>
        <v/>
      </c>
    </row>
    <row r="181" spans="1:24" x14ac:dyDescent="0.2">
      <c r="A181" s="17">
        <v>75899</v>
      </c>
      <c r="B181" s="15" t="s">
        <v>535</v>
      </c>
      <c r="C181" s="21">
        <f t="shared" si="10"/>
        <v>75899</v>
      </c>
      <c r="D181" s="21" t="str">
        <f t="shared" si="11"/>
        <v>Depr. Expense Direct</v>
      </c>
      <c r="E181" s="21" t="str">
        <f t="shared" si="12"/>
        <v/>
      </c>
      <c r="F181" s="21"/>
      <c r="G181" s="24">
        <f t="shared" si="13"/>
        <v>78900</v>
      </c>
      <c r="H181" s="24">
        <v>78900</v>
      </c>
      <c r="I181" s="24" t="s">
        <v>120</v>
      </c>
      <c r="J181" s="24" t="s">
        <v>554</v>
      </c>
      <c r="K181" s="24" t="s">
        <v>549</v>
      </c>
      <c r="L181" s="24" t="s">
        <v>552</v>
      </c>
      <c r="M181" s="24">
        <v>66000</v>
      </c>
      <c r="N181" s="24" t="b">
        <v>1</v>
      </c>
      <c r="O181" s="24" t="b">
        <v>0</v>
      </c>
      <c r="Q181" s="24" t="s">
        <v>375</v>
      </c>
      <c r="V181" s="92">
        <v>76000</v>
      </c>
      <c r="W181" s="92">
        <v>79899</v>
      </c>
      <c r="X181" s="24" t="str">
        <f t="shared" si="14"/>
        <v/>
      </c>
    </row>
    <row r="182" spans="1:24" x14ac:dyDescent="0.2">
      <c r="A182" s="17">
        <v>75900</v>
      </c>
      <c r="B182" s="15" t="s">
        <v>111</v>
      </c>
      <c r="C182" s="21">
        <f t="shared" si="10"/>
        <v>75900</v>
      </c>
      <c r="D182" s="21" t="str">
        <f t="shared" si="11"/>
        <v>Inventory Variation</v>
      </c>
      <c r="E182" s="21" t="str">
        <f t="shared" si="12"/>
        <v/>
      </c>
      <c r="F182" s="21"/>
      <c r="G182" s="24">
        <f t="shared" si="13"/>
        <v>79000</v>
      </c>
      <c r="H182" s="24">
        <v>79000</v>
      </c>
      <c r="I182" s="24" t="s">
        <v>121</v>
      </c>
      <c r="J182" s="24" t="s">
        <v>554</v>
      </c>
      <c r="K182" s="24" t="s">
        <v>549</v>
      </c>
      <c r="L182" s="24" t="s">
        <v>552</v>
      </c>
      <c r="M182" s="24">
        <v>66000</v>
      </c>
      <c r="N182" s="24" t="b">
        <v>1</v>
      </c>
      <c r="O182" s="24" t="b">
        <v>0</v>
      </c>
      <c r="Q182" s="24" t="s">
        <v>375</v>
      </c>
      <c r="V182" s="92">
        <v>76000</v>
      </c>
      <c r="W182" s="92">
        <v>79899</v>
      </c>
      <c r="X182" s="24" t="str">
        <f t="shared" si="14"/>
        <v/>
      </c>
    </row>
    <row r="183" spans="1:24" x14ac:dyDescent="0.2">
      <c r="A183" s="17">
        <v>76000</v>
      </c>
      <c r="B183" s="15" t="s">
        <v>295</v>
      </c>
      <c r="C183" s="21">
        <f t="shared" si="10"/>
        <v>76000</v>
      </c>
      <c r="D183" s="21" t="str">
        <f t="shared" si="11"/>
        <v>XXXX COS XXXX</v>
      </c>
      <c r="E183" s="21" t="str">
        <f t="shared" si="12"/>
        <v/>
      </c>
      <c r="F183" s="21"/>
      <c r="G183" s="24">
        <f t="shared" si="13"/>
        <v>79200</v>
      </c>
      <c r="H183" s="24">
        <v>79200</v>
      </c>
      <c r="I183" s="24" t="s">
        <v>122</v>
      </c>
      <c r="J183" s="24" t="s">
        <v>554</v>
      </c>
      <c r="K183" s="24" t="s">
        <v>549</v>
      </c>
      <c r="L183" s="24" t="s">
        <v>552</v>
      </c>
      <c r="M183" s="24">
        <v>66000</v>
      </c>
      <c r="N183" s="24" t="b">
        <v>1</v>
      </c>
      <c r="O183" s="24" t="b">
        <v>0</v>
      </c>
      <c r="Q183" s="24" t="s">
        <v>375</v>
      </c>
      <c r="V183" s="92">
        <v>76000</v>
      </c>
      <c r="W183" s="92">
        <v>79899</v>
      </c>
      <c r="X183" s="24" t="str">
        <f t="shared" si="14"/>
        <v/>
      </c>
    </row>
    <row r="184" spans="1:24" x14ac:dyDescent="0.2">
      <c r="A184" s="17">
        <v>76100</v>
      </c>
      <c r="B184" s="15" t="s">
        <v>112</v>
      </c>
      <c r="C184" s="21">
        <f t="shared" si="10"/>
        <v>76100</v>
      </c>
      <c r="D184" s="21" t="str">
        <f t="shared" si="11"/>
        <v>Salaries &amp; Wages</v>
      </c>
      <c r="E184" s="21" t="str">
        <f t="shared" si="12"/>
        <v/>
      </c>
      <c r="F184" s="21"/>
      <c r="G184" s="24">
        <f t="shared" si="13"/>
        <v>79300</v>
      </c>
      <c r="H184" s="24">
        <v>79300</v>
      </c>
      <c r="I184" s="24" t="s">
        <v>269</v>
      </c>
      <c r="J184" s="24" t="s">
        <v>554</v>
      </c>
      <c r="K184" s="24" t="s">
        <v>549</v>
      </c>
      <c r="L184" s="24" t="s">
        <v>552</v>
      </c>
      <c r="M184" s="24">
        <v>66000</v>
      </c>
      <c r="N184" s="24" t="b">
        <v>1</v>
      </c>
      <c r="O184" s="24" t="b">
        <v>0</v>
      </c>
      <c r="Q184" s="24" t="s">
        <v>375</v>
      </c>
      <c r="V184" s="92">
        <v>76000</v>
      </c>
      <c r="W184" s="92">
        <v>79899</v>
      </c>
      <c r="X184" s="24" t="str">
        <f t="shared" si="14"/>
        <v/>
      </c>
    </row>
    <row r="185" spans="1:24" x14ac:dyDescent="0.2">
      <c r="A185" s="17" t="s">
        <v>209</v>
      </c>
      <c r="B185" s="15" t="s">
        <v>209</v>
      </c>
      <c r="C185" s="21" t="e">
        <f t="shared" si="10"/>
        <v>#N/A</v>
      </c>
      <c r="D185" s="21" t="e">
        <f t="shared" si="11"/>
        <v>#N/A</v>
      </c>
      <c r="E185" s="21" t="e">
        <f t="shared" si="12"/>
        <v>#N/A</v>
      </c>
      <c r="F185" s="21"/>
      <c r="G185" s="24">
        <f t="shared" si="13"/>
        <v>79350</v>
      </c>
      <c r="H185" s="24">
        <v>79350</v>
      </c>
      <c r="I185" s="24" t="s">
        <v>123</v>
      </c>
      <c r="J185" s="24" t="s">
        <v>554</v>
      </c>
      <c r="K185" s="24" t="s">
        <v>549</v>
      </c>
      <c r="L185" s="24" t="s">
        <v>552</v>
      </c>
      <c r="M185" s="24">
        <v>66000</v>
      </c>
      <c r="N185" s="24" t="b">
        <v>1</v>
      </c>
      <c r="O185" s="24" t="b">
        <v>0</v>
      </c>
      <c r="Q185" s="24" t="s">
        <v>375</v>
      </c>
      <c r="V185" s="92">
        <v>76000</v>
      </c>
      <c r="W185" s="92">
        <v>79899</v>
      </c>
      <c r="X185" s="24" t="str">
        <f t="shared" si="14"/>
        <v/>
      </c>
    </row>
    <row r="186" spans="1:24" x14ac:dyDescent="0.2">
      <c r="A186" s="17">
        <v>77500</v>
      </c>
      <c r="B186" s="15" t="s">
        <v>114</v>
      </c>
      <c r="C186" s="21">
        <f t="shared" si="10"/>
        <v>77500</v>
      </c>
      <c r="D186" s="21" t="str">
        <f t="shared" si="11"/>
        <v>Vacation &amp; Holiday Pay</v>
      </c>
      <c r="E186" s="21" t="str">
        <f t="shared" si="12"/>
        <v/>
      </c>
      <c r="F186" s="21"/>
      <c r="G186" s="24">
        <f t="shared" si="13"/>
        <v>79400</v>
      </c>
      <c r="H186" s="24">
        <v>79400</v>
      </c>
      <c r="I186" s="24" t="s">
        <v>124</v>
      </c>
      <c r="J186" s="24" t="s">
        <v>554</v>
      </c>
      <c r="K186" s="24" t="s">
        <v>549</v>
      </c>
      <c r="L186" s="24" t="s">
        <v>552</v>
      </c>
      <c r="M186" s="24">
        <v>66000</v>
      </c>
      <c r="N186" s="24" t="b">
        <v>1</v>
      </c>
      <c r="O186" s="24" t="b">
        <v>0</v>
      </c>
      <c r="Q186" s="24" t="s">
        <v>375</v>
      </c>
      <c r="V186" s="92">
        <v>76000</v>
      </c>
      <c r="W186" s="92">
        <v>79899</v>
      </c>
      <c r="X186" s="24" t="str">
        <f t="shared" si="14"/>
        <v/>
      </c>
    </row>
    <row r="187" spans="1:24" x14ac:dyDescent="0.2">
      <c r="A187" s="17">
        <v>77800</v>
      </c>
      <c r="B187" s="15" t="s">
        <v>115</v>
      </c>
      <c r="C187" s="21">
        <f t="shared" si="10"/>
        <v>77800</v>
      </c>
      <c r="D187" s="21" t="str">
        <f t="shared" si="11"/>
        <v>Payroll Taxes - FICA</v>
      </c>
      <c r="E187" s="21" t="str">
        <f t="shared" si="12"/>
        <v/>
      </c>
      <c r="F187" s="21"/>
      <c r="G187" s="24">
        <f t="shared" si="13"/>
        <v>79500</v>
      </c>
      <c r="H187" s="24">
        <v>79500</v>
      </c>
      <c r="I187" s="24" t="s">
        <v>125</v>
      </c>
      <c r="J187" s="24" t="s">
        <v>554</v>
      </c>
      <c r="K187" s="24" t="s">
        <v>549</v>
      </c>
      <c r="L187" s="24" t="s">
        <v>552</v>
      </c>
      <c r="M187" s="24">
        <v>66000</v>
      </c>
      <c r="N187" s="24" t="b">
        <v>1</v>
      </c>
      <c r="O187" s="24" t="b">
        <v>0</v>
      </c>
      <c r="Q187" s="24" t="s">
        <v>375</v>
      </c>
      <c r="V187" s="92">
        <v>76000</v>
      </c>
      <c r="W187" s="92">
        <v>79899</v>
      </c>
      <c r="X187" s="24" t="str">
        <f t="shared" si="14"/>
        <v/>
      </c>
    </row>
    <row r="188" spans="1:24" x14ac:dyDescent="0.2">
      <c r="A188" s="17">
        <v>77900</v>
      </c>
      <c r="B188" s="15" t="s">
        <v>116</v>
      </c>
      <c r="C188" s="21">
        <f t="shared" si="10"/>
        <v>77900</v>
      </c>
      <c r="D188" s="21" t="str">
        <f t="shared" si="11"/>
        <v>Payroll Taxes - FUTA</v>
      </c>
      <c r="E188" s="21" t="str">
        <f t="shared" si="12"/>
        <v/>
      </c>
      <c r="F188" s="21"/>
      <c r="G188" s="24">
        <f t="shared" si="13"/>
        <v>79600</v>
      </c>
      <c r="H188" s="24">
        <v>79600</v>
      </c>
      <c r="I188" s="24" t="s">
        <v>126</v>
      </c>
      <c r="J188" s="24" t="s">
        <v>554</v>
      </c>
      <c r="K188" s="24" t="s">
        <v>549</v>
      </c>
      <c r="L188" s="24" t="s">
        <v>552</v>
      </c>
      <c r="M188" s="24">
        <v>66000</v>
      </c>
      <c r="N188" s="24" t="b">
        <v>1</v>
      </c>
      <c r="O188" s="24" t="b">
        <v>0</v>
      </c>
      <c r="Q188" s="24" t="s">
        <v>375</v>
      </c>
      <c r="V188" s="92">
        <v>76000</v>
      </c>
      <c r="W188" s="92">
        <v>79899</v>
      </c>
      <c r="X188" s="24" t="str">
        <f t="shared" si="14"/>
        <v/>
      </c>
    </row>
    <row r="189" spans="1:24" x14ac:dyDescent="0.2">
      <c r="A189" s="17">
        <v>78000</v>
      </c>
      <c r="B189" s="15" t="s">
        <v>117</v>
      </c>
      <c r="C189" s="21">
        <f t="shared" si="10"/>
        <v>78000</v>
      </c>
      <c r="D189" s="21" t="str">
        <f t="shared" si="11"/>
        <v>Payroll Taxes - SUTA</v>
      </c>
      <c r="E189" s="21" t="str">
        <f t="shared" si="12"/>
        <v/>
      </c>
      <c r="F189" s="21"/>
      <c r="G189" s="24">
        <f t="shared" si="13"/>
        <v>79700</v>
      </c>
      <c r="H189" s="24">
        <v>79700</v>
      </c>
      <c r="I189" s="24" t="s">
        <v>127</v>
      </c>
      <c r="J189" s="24" t="s">
        <v>554</v>
      </c>
      <c r="K189" s="24" t="s">
        <v>549</v>
      </c>
      <c r="L189" s="24" t="s">
        <v>552</v>
      </c>
      <c r="M189" s="24">
        <v>66000</v>
      </c>
      <c r="N189" s="24" t="b">
        <v>1</v>
      </c>
      <c r="O189" s="24" t="b">
        <v>0</v>
      </c>
      <c r="Q189" s="24" t="s">
        <v>375</v>
      </c>
      <c r="V189" s="92">
        <v>76000</v>
      </c>
      <c r="W189" s="92">
        <v>79899</v>
      </c>
      <c r="X189" s="24" t="str">
        <f t="shared" si="14"/>
        <v/>
      </c>
    </row>
    <row r="190" spans="1:24" x14ac:dyDescent="0.2">
      <c r="A190" s="17">
        <v>78400</v>
      </c>
      <c r="B190" s="15" t="s">
        <v>118</v>
      </c>
      <c r="C190" s="21">
        <f t="shared" si="10"/>
        <v>78400</v>
      </c>
      <c r="D190" s="21" t="str">
        <f t="shared" si="11"/>
        <v>401(k) Company Match</v>
      </c>
      <c r="E190" s="21" t="str">
        <f t="shared" si="12"/>
        <v/>
      </c>
      <c r="F190" s="21"/>
      <c r="G190" s="24">
        <f t="shared" si="13"/>
        <v>79900</v>
      </c>
      <c r="H190" s="24">
        <v>79900</v>
      </c>
      <c r="I190" s="24" t="s">
        <v>107</v>
      </c>
      <c r="J190" s="24" t="s">
        <v>554</v>
      </c>
      <c r="K190" s="24" t="s">
        <v>549</v>
      </c>
      <c r="L190" s="24" t="s">
        <v>552</v>
      </c>
      <c r="M190" s="24">
        <v>66000</v>
      </c>
      <c r="N190" s="24" t="b">
        <v>1</v>
      </c>
      <c r="O190" s="24" t="b">
        <v>0</v>
      </c>
      <c r="Q190" s="24" t="s">
        <v>377</v>
      </c>
      <c r="V190" s="92">
        <v>79900</v>
      </c>
      <c r="W190" s="92">
        <v>79999</v>
      </c>
      <c r="X190" s="24" t="str">
        <f t="shared" si="14"/>
        <v/>
      </c>
    </row>
    <row r="191" spans="1:24" x14ac:dyDescent="0.2">
      <c r="A191" s="17">
        <v>78700</v>
      </c>
      <c r="B191" s="15" t="s">
        <v>119</v>
      </c>
      <c r="C191" s="21">
        <f t="shared" si="10"/>
        <v>78700</v>
      </c>
      <c r="D191" s="21" t="str">
        <f t="shared" si="11"/>
        <v>Pension/Profit Sharing Expense</v>
      </c>
      <c r="E191" s="21" t="str">
        <f t="shared" si="12"/>
        <v/>
      </c>
      <c r="F191" s="21"/>
      <c r="G191" s="24">
        <f t="shared" si="13"/>
        <v>79950</v>
      </c>
      <c r="H191" s="24">
        <v>79950</v>
      </c>
      <c r="I191" s="24" t="s">
        <v>270</v>
      </c>
      <c r="J191" s="24" t="s">
        <v>554</v>
      </c>
      <c r="K191" s="24" t="s">
        <v>549</v>
      </c>
      <c r="L191" s="24" t="s">
        <v>552</v>
      </c>
      <c r="M191" s="24">
        <v>66000</v>
      </c>
      <c r="N191" s="24" t="b">
        <v>1</v>
      </c>
      <c r="O191" s="24" t="b">
        <v>0</v>
      </c>
      <c r="Q191" s="24" t="s">
        <v>377</v>
      </c>
      <c r="V191" s="92">
        <v>79900</v>
      </c>
      <c r="W191" s="92">
        <v>79999</v>
      </c>
      <c r="X191" s="24" t="str">
        <f t="shared" si="14"/>
        <v/>
      </c>
    </row>
    <row r="192" spans="1:24" x14ac:dyDescent="0.2">
      <c r="A192" s="17">
        <v>78900</v>
      </c>
      <c r="B192" s="15" t="s">
        <v>120</v>
      </c>
      <c r="C192" s="21">
        <f t="shared" si="10"/>
        <v>78900</v>
      </c>
      <c r="D192" s="21" t="str">
        <f t="shared" si="11"/>
        <v>Insurance - Health</v>
      </c>
      <c r="E192" s="21" t="str">
        <f t="shared" si="12"/>
        <v/>
      </c>
      <c r="F192" s="21"/>
      <c r="G192" s="24">
        <f t="shared" si="13"/>
        <v>80000</v>
      </c>
      <c r="H192" s="24">
        <v>80000</v>
      </c>
      <c r="I192" s="24" t="s">
        <v>296</v>
      </c>
      <c r="J192" s="90" t="s">
        <v>554</v>
      </c>
      <c r="K192" s="24" t="s">
        <v>549</v>
      </c>
      <c r="L192" s="24" t="s">
        <v>552</v>
      </c>
      <c r="M192" s="24">
        <v>66000</v>
      </c>
      <c r="N192" s="24" t="b">
        <v>1</v>
      </c>
      <c r="O192" s="24" t="b">
        <v>0</v>
      </c>
      <c r="Q192" s="24" t="s">
        <v>378</v>
      </c>
      <c r="V192" s="92">
        <v>80000</v>
      </c>
      <c r="W192" s="92">
        <v>90999</v>
      </c>
      <c r="X192" s="24" t="str">
        <f t="shared" si="14"/>
        <v/>
      </c>
    </row>
    <row r="193" spans="1:24" x14ac:dyDescent="0.2">
      <c r="A193" s="17">
        <v>79000</v>
      </c>
      <c r="B193" s="15" t="s">
        <v>121</v>
      </c>
      <c r="C193" s="21">
        <f t="shared" si="10"/>
        <v>79000</v>
      </c>
      <c r="D193" s="21" t="str">
        <f t="shared" si="11"/>
        <v>Insurance - Workers' Comp</v>
      </c>
      <c r="E193" s="21" t="str">
        <f t="shared" si="12"/>
        <v/>
      </c>
      <c r="F193" s="21"/>
      <c r="G193" s="24">
        <f t="shared" si="13"/>
        <v>80100</v>
      </c>
      <c r="H193" s="24">
        <v>80100</v>
      </c>
      <c r="I193" s="24" t="s">
        <v>128</v>
      </c>
      <c r="J193" s="24" t="s">
        <v>554</v>
      </c>
      <c r="K193" s="24" t="s">
        <v>549</v>
      </c>
      <c r="L193" s="24" t="s">
        <v>552</v>
      </c>
      <c r="M193" s="24">
        <v>66000</v>
      </c>
      <c r="N193" s="24" t="b">
        <v>1</v>
      </c>
      <c r="O193" s="24" t="b">
        <v>0</v>
      </c>
      <c r="Q193" s="24" t="s">
        <v>378</v>
      </c>
      <c r="V193" s="92">
        <v>80000</v>
      </c>
      <c r="W193" s="92">
        <v>90999</v>
      </c>
      <c r="X193" s="24" t="str">
        <f t="shared" si="14"/>
        <v/>
      </c>
    </row>
    <row r="194" spans="1:24" x14ac:dyDescent="0.2">
      <c r="A194" s="17">
        <v>79200</v>
      </c>
      <c r="B194" s="15" t="s">
        <v>122</v>
      </c>
      <c r="C194" s="21">
        <f t="shared" si="10"/>
        <v>79200</v>
      </c>
      <c r="D194" s="21" t="str">
        <f t="shared" si="11"/>
        <v>Engagement Expenses</v>
      </c>
      <c r="E194" s="21" t="str">
        <f t="shared" si="12"/>
        <v/>
      </c>
      <c r="F194" s="21"/>
      <c r="G194" s="24">
        <f t="shared" si="13"/>
        <v>81500</v>
      </c>
      <c r="H194" s="24">
        <v>81500</v>
      </c>
      <c r="I194" s="24" t="s">
        <v>129</v>
      </c>
      <c r="J194" s="24" t="s">
        <v>554</v>
      </c>
      <c r="K194" s="24" t="s">
        <v>549</v>
      </c>
      <c r="L194" s="24" t="s">
        <v>552</v>
      </c>
      <c r="M194" s="24">
        <v>66000</v>
      </c>
      <c r="N194" s="24" t="b">
        <v>1</v>
      </c>
      <c r="O194" s="24" t="b">
        <v>0</v>
      </c>
      <c r="Q194" s="24" t="s">
        <v>378</v>
      </c>
      <c r="V194" s="92">
        <v>80000</v>
      </c>
      <c r="W194" s="92">
        <v>90999</v>
      </c>
      <c r="X194" s="24" t="str">
        <f t="shared" si="14"/>
        <v/>
      </c>
    </row>
    <row r="195" spans="1:24" x14ac:dyDescent="0.2">
      <c r="A195" s="17">
        <v>79300</v>
      </c>
      <c r="B195" s="15" t="s">
        <v>269</v>
      </c>
      <c r="C195" s="21">
        <f t="shared" si="10"/>
        <v>79300</v>
      </c>
      <c r="D195" s="21" t="str">
        <f t="shared" si="11"/>
        <v>Other Compensation</v>
      </c>
      <c r="E195" s="21" t="str">
        <f t="shared" si="12"/>
        <v/>
      </c>
      <c r="F195" s="21"/>
      <c r="G195" s="24">
        <f t="shared" si="13"/>
        <v>82100</v>
      </c>
      <c r="H195" s="24">
        <v>82100</v>
      </c>
      <c r="I195" s="24" t="s">
        <v>130</v>
      </c>
      <c r="J195" s="24" t="s">
        <v>554</v>
      </c>
      <c r="K195" s="24" t="s">
        <v>549</v>
      </c>
      <c r="L195" s="24" t="s">
        <v>552</v>
      </c>
      <c r="M195" s="24">
        <v>66000</v>
      </c>
      <c r="N195" s="24" t="b">
        <v>1</v>
      </c>
      <c r="O195" s="24" t="b">
        <v>0</v>
      </c>
      <c r="Q195" s="24" t="s">
        <v>378</v>
      </c>
      <c r="V195" s="92">
        <v>80000</v>
      </c>
      <c r="W195" s="92">
        <v>90999</v>
      </c>
      <c r="X195" s="24" t="str">
        <f t="shared" si="14"/>
        <v/>
      </c>
    </row>
    <row r="196" spans="1:24" x14ac:dyDescent="0.2">
      <c r="A196" s="17">
        <v>79350</v>
      </c>
      <c r="B196" s="15" t="s">
        <v>123</v>
      </c>
      <c r="C196" s="21">
        <f t="shared" ref="C196:C259" si="15">VLOOKUP(A196,$H$3:$I$287,1,FALSE)</f>
        <v>79350</v>
      </c>
      <c r="D196" s="21" t="str">
        <f t="shared" ref="D196:D259" si="16">VLOOKUP(A196,$H$3:$I$287,2,FALSE)</f>
        <v>Other Benefits</v>
      </c>
      <c r="E196" s="21" t="str">
        <f t="shared" ref="E196:E259" si="17">IF(B196=D196,"","CHANGE")</f>
        <v/>
      </c>
      <c r="F196" s="21"/>
      <c r="G196" s="24">
        <f t="shared" ref="G196:G259" si="18">VLOOKUP(H196,$A$3:$B$310,1,FALSE)</f>
        <v>82600</v>
      </c>
      <c r="H196" s="24">
        <v>82600</v>
      </c>
      <c r="I196" s="24" t="s">
        <v>131</v>
      </c>
      <c r="J196" s="24" t="s">
        <v>554</v>
      </c>
      <c r="K196" s="24" t="s">
        <v>549</v>
      </c>
      <c r="L196" s="24" t="s">
        <v>552</v>
      </c>
      <c r="M196" s="24">
        <v>66000</v>
      </c>
      <c r="N196" s="24" t="b">
        <v>1</v>
      </c>
      <c r="O196" s="24" t="b">
        <v>0</v>
      </c>
      <c r="Q196" s="24" t="s">
        <v>378</v>
      </c>
      <c r="V196" s="92">
        <v>80000</v>
      </c>
      <c r="W196" s="92">
        <v>90999</v>
      </c>
      <c r="X196" s="24" t="str">
        <f t="shared" ref="X196:X259" si="19">IF(H196&gt;=V196,IF(H196&lt;=W196,"","ERROR"),"ERROR")</f>
        <v/>
      </c>
    </row>
    <row r="197" spans="1:24" x14ac:dyDescent="0.2">
      <c r="A197" s="17">
        <v>79400</v>
      </c>
      <c r="B197" s="15" t="s">
        <v>124</v>
      </c>
      <c r="C197" s="21">
        <f t="shared" si="15"/>
        <v>79400</v>
      </c>
      <c r="D197" s="21" t="str">
        <f t="shared" si="16"/>
        <v>Relocation Expense</v>
      </c>
      <c r="E197" s="21" t="str">
        <f t="shared" si="17"/>
        <v/>
      </c>
      <c r="F197" s="21"/>
      <c r="G197" s="24">
        <f t="shared" si="18"/>
        <v>83100</v>
      </c>
      <c r="H197" s="24">
        <v>83100</v>
      </c>
      <c r="I197" s="24" t="s">
        <v>132</v>
      </c>
      <c r="J197" s="24" t="s">
        <v>554</v>
      </c>
      <c r="K197" s="24" t="s">
        <v>549</v>
      </c>
      <c r="L197" s="24" t="s">
        <v>552</v>
      </c>
      <c r="M197" s="24">
        <v>66000</v>
      </c>
      <c r="N197" s="24" t="b">
        <v>1</v>
      </c>
      <c r="O197" s="24" t="b">
        <v>0</v>
      </c>
      <c r="Q197" s="24" t="s">
        <v>378</v>
      </c>
      <c r="V197" s="92">
        <v>80000</v>
      </c>
      <c r="W197" s="92">
        <v>90999</v>
      </c>
      <c r="X197" s="24" t="str">
        <f t="shared" si="19"/>
        <v/>
      </c>
    </row>
    <row r="198" spans="1:24" x14ac:dyDescent="0.2">
      <c r="A198" s="17">
        <v>79500</v>
      </c>
      <c r="B198" s="15" t="s">
        <v>125</v>
      </c>
      <c r="C198" s="21">
        <f t="shared" si="15"/>
        <v>79500</v>
      </c>
      <c r="D198" s="21" t="str">
        <f t="shared" si="16"/>
        <v>Recruiting - Adm. Fees</v>
      </c>
      <c r="E198" s="21" t="str">
        <f t="shared" si="17"/>
        <v/>
      </c>
      <c r="F198" s="21"/>
      <c r="G198" s="24">
        <f t="shared" si="18"/>
        <v>83500</v>
      </c>
      <c r="H198" s="24">
        <v>83500</v>
      </c>
      <c r="I198" s="24" t="s">
        <v>133</v>
      </c>
      <c r="J198" s="24" t="s">
        <v>554</v>
      </c>
      <c r="K198" s="24" t="s">
        <v>549</v>
      </c>
      <c r="L198" s="24" t="s">
        <v>552</v>
      </c>
      <c r="M198" s="24">
        <v>66000</v>
      </c>
      <c r="N198" s="24" t="b">
        <v>1</v>
      </c>
      <c r="O198" s="24" t="b">
        <v>0</v>
      </c>
      <c r="Q198" s="24" t="s">
        <v>378</v>
      </c>
      <c r="V198" s="92">
        <v>80000</v>
      </c>
      <c r="W198" s="92">
        <v>90999</v>
      </c>
      <c r="X198" s="24" t="str">
        <f t="shared" si="19"/>
        <v/>
      </c>
    </row>
    <row r="199" spans="1:24" x14ac:dyDescent="0.2">
      <c r="A199" s="17">
        <v>79600</v>
      </c>
      <c r="B199" s="15" t="s">
        <v>126</v>
      </c>
      <c r="C199" s="21">
        <f t="shared" si="15"/>
        <v>79600</v>
      </c>
      <c r="D199" s="21" t="str">
        <f t="shared" si="16"/>
        <v>External Consulting</v>
      </c>
      <c r="E199" s="21" t="str">
        <f t="shared" si="17"/>
        <v/>
      </c>
      <c r="F199" s="21"/>
      <c r="G199" s="24">
        <f t="shared" si="18"/>
        <v>83600</v>
      </c>
      <c r="H199" s="24">
        <v>83600</v>
      </c>
      <c r="I199" s="24" t="s">
        <v>134</v>
      </c>
      <c r="J199" s="24" t="s">
        <v>554</v>
      </c>
      <c r="K199" s="24" t="s">
        <v>549</v>
      </c>
      <c r="L199" s="24" t="s">
        <v>552</v>
      </c>
      <c r="M199" s="24">
        <v>66000</v>
      </c>
      <c r="N199" s="24" t="b">
        <v>1</v>
      </c>
      <c r="O199" s="24" t="b">
        <v>0</v>
      </c>
      <c r="Q199" s="24" t="s">
        <v>378</v>
      </c>
      <c r="V199" s="92">
        <v>80000</v>
      </c>
      <c r="W199" s="92">
        <v>90999</v>
      </c>
      <c r="X199" s="24" t="str">
        <f t="shared" si="19"/>
        <v/>
      </c>
    </row>
    <row r="200" spans="1:24" x14ac:dyDescent="0.2">
      <c r="A200" s="17">
        <v>79700</v>
      </c>
      <c r="B200" s="15" t="s">
        <v>127</v>
      </c>
      <c r="C200" s="21">
        <f t="shared" si="15"/>
        <v>79700</v>
      </c>
      <c r="D200" s="21" t="str">
        <f t="shared" si="16"/>
        <v>Temporary Help</v>
      </c>
      <c r="E200" s="21" t="str">
        <f t="shared" si="17"/>
        <v/>
      </c>
      <c r="F200" s="21"/>
      <c r="G200" s="24">
        <f t="shared" si="18"/>
        <v>83700</v>
      </c>
      <c r="H200" s="24">
        <v>83700</v>
      </c>
      <c r="I200" s="24" t="s">
        <v>135</v>
      </c>
      <c r="J200" s="24" t="s">
        <v>554</v>
      </c>
      <c r="K200" s="24" t="s">
        <v>549</v>
      </c>
      <c r="L200" s="24" t="s">
        <v>552</v>
      </c>
      <c r="M200" s="24">
        <v>66000</v>
      </c>
      <c r="N200" s="24" t="b">
        <v>1</v>
      </c>
      <c r="O200" s="24" t="b">
        <v>0</v>
      </c>
      <c r="Q200" s="24" t="s">
        <v>378</v>
      </c>
      <c r="V200" s="92">
        <v>80000</v>
      </c>
      <c r="W200" s="92">
        <v>90999</v>
      </c>
      <c r="X200" s="24" t="str">
        <f t="shared" si="19"/>
        <v/>
      </c>
    </row>
    <row r="201" spans="1:24" x14ac:dyDescent="0.2">
      <c r="A201" s="17">
        <v>79900</v>
      </c>
      <c r="B201" s="15" t="s">
        <v>107</v>
      </c>
      <c r="C201" s="21">
        <f t="shared" si="15"/>
        <v>79900</v>
      </c>
      <c r="D201" s="21" t="str">
        <f t="shared" si="16"/>
        <v>Purchase Discounts</v>
      </c>
      <c r="E201" s="21" t="str">
        <f t="shared" si="17"/>
        <v/>
      </c>
      <c r="F201" s="21"/>
      <c r="G201" s="24">
        <f t="shared" si="18"/>
        <v>84500</v>
      </c>
      <c r="H201" s="24">
        <v>84500</v>
      </c>
      <c r="I201" s="24" t="s">
        <v>136</v>
      </c>
      <c r="J201" s="24" t="s">
        <v>554</v>
      </c>
      <c r="K201" s="24" t="s">
        <v>549</v>
      </c>
      <c r="L201" s="24" t="s">
        <v>552</v>
      </c>
      <c r="M201" s="24">
        <v>66000</v>
      </c>
      <c r="N201" s="24" t="b">
        <v>1</v>
      </c>
      <c r="O201" s="24" t="b">
        <v>0</v>
      </c>
      <c r="Q201" s="24" t="s">
        <v>378</v>
      </c>
      <c r="V201" s="92">
        <v>80000</v>
      </c>
      <c r="W201" s="92">
        <v>90999</v>
      </c>
      <c r="X201" s="24" t="str">
        <f t="shared" si="19"/>
        <v/>
      </c>
    </row>
    <row r="202" spans="1:24" x14ac:dyDescent="0.2">
      <c r="A202" s="17">
        <v>79950</v>
      </c>
      <c r="B202" s="15" t="s">
        <v>270</v>
      </c>
      <c r="C202" s="21">
        <f t="shared" si="15"/>
        <v>79950</v>
      </c>
      <c r="D202" s="21" t="str">
        <f t="shared" si="16"/>
        <v>Purchase Returns &amp; Allowances</v>
      </c>
      <c r="E202" s="21" t="str">
        <f t="shared" si="17"/>
        <v/>
      </c>
      <c r="F202" s="21"/>
      <c r="G202" s="24">
        <f t="shared" si="18"/>
        <v>84900</v>
      </c>
      <c r="H202" s="24">
        <v>84900</v>
      </c>
      <c r="I202" s="24" t="s">
        <v>137</v>
      </c>
      <c r="J202" s="24" t="s">
        <v>554</v>
      </c>
      <c r="K202" s="24" t="s">
        <v>549</v>
      </c>
      <c r="L202" s="24" t="s">
        <v>552</v>
      </c>
      <c r="M202" s="24">
        <v>66000</v>
      </c>
      <c r="N202" s="24" t="b">
        <v>1</v>
      </c>
      <c r="O202" s="24" t="b">
        <v>0</v>
      </c>
      <c r="Q202" s="24" t="s">
        <v>378</v>
      </c>
      <c r="V202" s="92">
        <v>80000</v>
      </c>
      <c r="W202" s="92">
        <v>90999</v>
      </c>
      <c r="X202" s="24" t="str">
        <f t="shared" si="19"/>
        <v/>
      </c>
    </row>
    <row r="203" spans="1:24" x14ac:dyDescent="0.2">
      <c r="A203" s="17">
        <v>80000</v>
      </c>
      <c r="B203" s="15" t="s">
        <v>296</v>
      </c>
      <c r="C203" s="21">
        <f t="shared" si="15"/>
        <v>80000</v>
      </c>
      <c r="D203" s="21" t="str">
        <f t="shared" si="16"/>
        <v>XXXX GENERAL &amp; ADMINISTRATIVE XXXX</v>
      </c>
      <c r="E203" s="21" t="str">
        <f t="shared" si="17"/>
        <v/>
      </c>
      <c r="F203" s="21"/>
      <c r="G203" s="24">
        <f t="shared" si="18"/>
        <v>85400</v>
      </c>
      <c r="H203" s="24">
        <v>85400</v>
      </c>
      <c r="I203" s="24" t="s">
        <v>138</v>
      </c>
      <c r="J203" s="90" t="s">
        <v>554</v>
      </c>
      <c r="K203" s="24" t="s">
        <v>549</v>
      </c>
      <c r="L203" s="24" t="s">
        <v>552</v>
      </c>
      <c r="M203" s="24">
        <v>66000</v>
      </c>
      <c r="N203" s="24" t="b">
        <v>1</v>
      </c>
      <c r="O203" s="24" t="b">
        <v>0</v>
      </c>
      <c r="Q203" s="24" t="s">
        <v>378</v>
      </c>
      <c r="V203" s="92">
        <v>80000</v>
      </c>
      <c r="W203" s="92">
        <v>90999</v>
      </c>
      <c r="X203" s="24" t="str">
        <f t="shared" si="19"/>
        <v/>
      </c>
    </row>
    <row r="204" spans="1:24" x14ac:dyDescent="0.2">
      <c r="A204" s="17">
        <v>80100</v>
      </c>
      <c r="B204" s="15" t="s">
        <v>128</v>
      </c>
      <c r="C204" s="21">
        <f t="shared" si="15"/>
        <v>80100</v>
      </c>
      <c r="D204" s="21" t="str">
        <f t="shared" si="16"/>
        <v>Internal Consulting</v>
      </c>
      <c r="E204" s="21" t="str">
        <f t="shared" si="17"/>
        <v/>
      </c>
      <c r="F204" s="21"/>
      <c r="G204" s="24">
        <f t="shared" si="18"/>
        <v>85800</v>
      </c>
      <c r="H204" s="24">
        <v>85800</v>
      </c>
      <c r="I204" s="24" t="s">
        <v>139</v>
      </c>
      <c r="J204" s="24" t="s">
        <v>554</v>
      </c>
      <c r="K204" s="24" t="s">
        <v>549</v>
      </c>
      <c r="L204" s="24" t="s">
        <v>552</v>
      </c>
      <c r="M204" s="24">
        <v>66000</v>
      </c>
      <c r="N204" s="24" t="b">
        <v>1</v>
      </c>
      <c r="O204" s="24" t="b">
        <v>0</v>
      </c>
      <c r="Q204" s="24" t="s">
        <v>378</v>
      </c>
      <c r="V204" s="92">
        <v>80000</v>
      </c>
      <c r="W204" s="92">
        <v>90999</v>
      </c>
      <c r="X204" s="24" t="str">
        <f t="shared" si="19"/>
        <v/>
      </c>
    </row>
    <row r="205" spans="1:24" x14ac:dyDescent="0.2">
      <c r="A205" s="17">
        <v>81500</v>
      </c>
      <c r="B205" s="15" t="s">
        <v>129</v>
      </c>
      <c r="C205" s="21">
        <f t="shared" si="15"/>
        <v>81500</v>
      </c>
      <c r="D205" s="21" t="str">
        <f t="shared" si="16"/>
        <v>Rent - Building</v>
      </c>
      <c r="E205" s="21" t="str">
        <f t="shared" si="17"/>
        <v/>
      </c>
      <c r="F205" s="21"/>
      <c r="G205" s="24">
        <f t="shared" si="18"/>
        <v>85900</v>
      </c>
      <c r="H205" s="24">
        <v>85900</v>
      </c>
      <c r="I205" s="24" t="s">
        <v>199</v>
      </c>
      <c r="J205" s="24" t="s">
        <v>554</v>
      </c>
      <c r="K205" s="24" t="s">
        <v>549</v>
      </c>
      <c r="L205" s="24" t="s">
        <v>552</v>
      </c>
      <c r="M205" s="24">
        <v>66000</v>
      </c>
      <c r="N205" s="24" t="b">
        <v>1</v>
      </c>
      <c r="O205" s="24" t="b">
        <v>0</v>
      </c>
      <c r="Q205" s="24" t="s">
        <v>378</v>
      </c>
      <c r="V205" s="92">
        <v>80000</v>
      </c>
      <c r="W205" s="92">
        <v>90999</v>
      </c>
      <c r="X205" s="24" t="str">
        <f t="shared" si="19"/>
        <v/>
      </c>
    </row>
    <row r="206" spans="1:24" x14ac:dyDescent="0.2">
      <c r="A206" s="17">
        <v>82100</v>
      </c>
      <c r="B206" s="15" t="s">
        <v>130</v>
      </c>
      <c r="C206" s="21">
        <f t="shared" si="15"/>
        <v>82100</v>
      </c>
      <c r="D206" s="21" t="str">
        <f t="shared" si="16"/>
        <v>Lease - Operating</v>
      </c>
      <c r="E206" s="21" t="str">
        <f t="shared" si="17"/>
        <v/>
      </c>
      <c r="F206" s="21"/>
      <c r="G206" s="24">
        <f t="shared" si="18"/>
        <v>86000</v>
      </c>
      <c r="H206" s="24">
        <v>86000</v>
      </c>
      <c r="I206" s="24" t="s">
        <v>200</v>
      </c>
      <c r="J206" s="24" t="s">
        <v>554</v>
      </c>
      <c r="K206" s="24" t="s">
        <v>549</v>
      </c>
      <c r="L206" s="24" t="s">
        <v>552</v>
      </c>
      <c r="M206" s="24">
        <v>66000</v>
      </c>
      <c r="N206" s="24" t="b">
        <v>1</v>
      </c>
      <c r="O206" s="24" t="b">
        <v>0</v>
      </c>
      <c r="Q206" s="24" t="s">
        <v>378</v>
      </c>
      <c r="V206" s="92">
        <v>80000</v>
      </c>
      <c r="W206" s="92">
        <v>90999</v>
      </c>
      <c r="X206" s="24" t="str">
        <f t="shared" si="19"/>
        <v/>
      </c>
    </row>
    <row r="207" spans="1:24" x14ac:dyDescent="0.2">
      <c r="A207" s="17">
        <v>82600</v>
      </c>
      <c r="B207" s="15" t="s">
        <v>131</v>
      </c>
      <c r="C207" s="21">
        <f t="shared" si="15"/>
        <v>82600</v>
      </c>
      <c r="D207" s="21" t="str">
        <f t="shared" si="16"/>
        <v>Insurance - Liability</v>
      </c>
      <c r="E207" s="21" t="str">
        <f t="shared" si="17"/>
        <v/>
      </c>
      <c r="F207" s="21"/>
      <c r="G207" s="24">
        <f t="shared" si="18"/>
        <v>86300</v>
      </c>
      <c r="H207" s="24">
        <v>86300</v>
      </c>
      <c r="I207" s="24" t="s">
        <v>286</v>
      </c>
      <c r="J207" s="24" t="s">
        <v>554</v>
      </c>
      <c r="K207" s="24" t="s">
        <v>549</v>
      </c>
      <c r="L207" s="24" t="s">
        <v>552</v>
      </c>
      <c r="M207" s="24">
        <v>66000</v>
      </c>
      <c r="N207" s="24" t="b">
        <v>1</v>
      </c>
      <c r="O207" s="24" t="b">
        <v>0</v>
      </c>
      <c r="Q207" s="24" t="s">
        <v>378</v>
      </c>
      <c r="V207" s="92">
        <v>80000</v>
      </c>
      <c r="W207" s="92">
        <v>90999</v>
      </c>
      <c r="X207" s="24" t="str">
        <f t="shared" si="19"/>
        <v/>
      </c>
    </row>
    <row r="208" spans="1:24" x14ac:dyDescent="0.2">
      <c r="A208" s="17">
        <v>83100</v>
      </c>
      <c r="B208" s="15" t="s">
        <v>132</v>
      </c>
      <c r="C208" s="21">
        <f t="shared" si="15"/>
        <v>83100</v>
      </c>
      <c r="D208" s="21" t="str">
        <f t="shared" si="16"/>
        <v>Utilities</v>
      </c>
      <c r="E208" s="21" t="str">
        <f t="shared" si="17"/>
        <v/>
      </c>
      <c r="F208" s="21"/>
      <c r="G208" s="24">
        <f t="shared" si="18"/>
        <v>86500</v>
      </c>
      <c r="H208" s="24">
        <v>86500</v>
      </c>
      <c r="I208" s="24" t="s">
        <v>140</v>
      </c>
      <c r="J208" s="24" t="s">
        <v>554</v>
      </c>
      <c r="K208" s="24" t="s">
        <v>549</v>
      </c>
      <c r="L208" s="24" t="s">
        <v>552</v>
      </c>
      <c r="M208" s="24">
        <v>66000</v>
      </c>
      <c r="N208" s="24" t="b">
        <v>1</v>
      </c>
      <c r="O208" s="24" t="b">
        <v>0</v>
      </c>
      <c r="Q208" s="24" t="s">
        <v>378</v>
      </c>
      <c r="V208" s="92">
        <v>80000</v>
      </c>
      <c r="W208" s="92">
        <v>90999</v>
      </c>
      <c r="X208" s="24" t="str">
        <f t="shared" si="19"/>
        <v/>
      </c>
    </row>
    <row r="209" spans="1:24" x14ac:dyDescent="0.2">
      <c r="A209" s="17">
        <v>83500</v>
      </c>
      <c r="B209" s="15" t="s">
        <v>133</v>
      </c>
      <c r="C209" s="21">
        <f t="shared" si="15"/>
        <v>83500</v>
      </c>
      <c r="D209" s="21" t="str">
        <f t="shared" si="16"/>
        <v>Repairs &amp; Maintenance</v>
      </c>
      <c r="E209" s="21" t="str">
        <f t="shared" si="17"/>
        <v/>
      </c>
      <c r="F209" s="21"/>
      <c r="G209" s="24">
        <f t="shared" si="18"/>
        <v>86700</v>
      </c>
      <c r="H209" s="24">
        <v>86700</v>
      </c>
      <c r="I209" s="24" t="s">
        <v>141</v>
      </c>
      <c r="J209" s="24" t="s">
        <v>554</v>
      </c>
      <c r="K209" s="24" t="s">
        <v>549</v>
      </c>
      <c r="L209" s="24" t="s">
        <v>552</v>
      </c>
      <c r="M209" s="24">
        <v>66000</v>
      </c>
      <c r="N209" s="24" t="b">
        <v>1</v>
      </c>
      <c r="O209" s="24" t="b">
        <v>0</v>
      </c>
      <c r="Q209" s="24" t="s">
        <v>378</v>
      </c>
      <c r="V209" s="92">
        <v>80000</v>
      </c>
      <c r="W209" s="92">
        <v>90999</v>
      </c>
      <c r="X209" s="24" t="str">
        <f t="shared" si="19"/>
        <v/>
      </c>
    </row>
    <row r="210" spans="1:24" x14ac:dyDescent="0.2">
      <c r="A210" s="17">
        <v>83600</v>
      </c>
      <c r="B210" s="15" t="s">
        <v>134</v>
      </c>
      <c r="C210" s="21">
        <f t="shared" si="15"/>
        <v>83600</v>
      </c>
      <c r="D210" s="21" t="str">
        <f t="shared" si="16"/>
        <v>Real Estate Taxes</v>
      </c>
      <c r="E210" s="21" t="str">
        <f t="shared" si="17"/>
        <v/>
      </c>
      <c r="F210" s="21"/>
      <c r="G210" s="24">
        <f t="shared" si="18"/>
        <v>86800</v>
      </c>
      <c r="H210" s="24">
        <v>86800</v>
      </c>
      <c r="I210" s="24" t="s">
        <v>142</v>
      </c>
      <c r="J210" s="24" t="s">
        <v>554</v>
      </c>
      <c r="K210" s="24" t="s">
        <v>549</v>
      </c>
      <c r="L210" s="24" t="s">
        <v>552</v>
      </c>
      <c r="M210" s="24">
        <v>66000</v>
      </c>
      <c r="N210" s="24" t="b">
        <v>1</v>
      </c>
      <c r="O210" s="24" t="b">
        <v>0</v>
      </c>
      <c r="Q210" s="24" t="s">
        <v>378</v>
      </c>
      <c r="V210" s="92">
        <v>80000</v>
      </c>
      <c r="W210" s="92">
        <v>90999</v>
      </c>
      <c r="X210" s="24" t="str">
        <f t="shared" si="19"/>
        <v/>
      </c>
    </row>
    <row r="211" spans="1:24" x14ac:dyDescent="0.2">
      <c r="A211" s="17">
        <v>83700</v>
      </c>
      <c r="B211" s="15" t="s">
        <v>135</v>
      </c>
      <c r="C211" s="21">
        <f t="shared" si="15"/>
        <v>83700</v>
      </c>
      <c r="D211" s="21" t="str">
        <f t="shared" si="16"/>
        <v>Outside Services</v>
      </c>
      <c r="E211" s="21" t="str">
        <f t="shared" si="17"/>
        <v/>
      </c>
      <c r="F211" s="21"/>
      <c r="G211" s="24">
        <f t="shared" si="18"/>
        <v>86850</v>
      </c>
      <c r="H211" s="24">
        <v>86850</v>
      </c>
      <c r="I211" s="24" t="s">
        <v>143</v>
      </c>
      <c r="J211" s="24" t="s">
        <v>554</v>
      </c>
      <c r="K211" s="24" t="s">
        <v>549</v>
      </c>
      <c r="L211" s="24" t="s">
        <v>552</v>
      </c>
      <c r="M211" s="24">
        <v>66000</v>
      </c>
      <c r="N211" s="24" t="b">
        <v>1</v>
      </c>
      <c r="O211" s="24" t="b">
        <v>0</v>
      </c>
      <c r="Q211" s="24" t="s">
        <v>378</v>
      </c>
      <c r="V211" s="92">
        <v>80000</v>
      </c>
      <c r="W211" s="92">
        <v>90999</v>
      </c>
      <c r="X211" s="24" t="str">
        <f t="shared" si="19"/>
        <v/>
      </c>
    </row>
    <row r="212" spans="1:24" x14ac:dyDescent="0.2">
      <c r="A212" s="17">
        <v>84500</v>
      </c>
      <c r="B212" s="15" t="s">
        <v>136</v>
      </c>
      <c r="C212" s="21">
        <f t="shared" si="15"/>
        <v>84500</v>
      </c>
      <c r="D212" s="21" t="str">
        <f t="shared" si="16"/>
        <v>Telecom - Land</v>
      </c>
      <c r="E212" s="21" t="str">
        <f t="shared" si="17"/>
        <v/>
      </c>
      <c r="F212" s="21"/>
      <c r="G212" s="24">
        <f t="shared" si="18"/>
        <v>87100</v>
      </c>
      <c r="H212" s="24">
        <v>87100</v>
      </c>
      <c r="I212" s="24" t="s">
        <v>144</v>
      </c>
      <c r="J212" s="24" t="s">
        <v>554</v>
      </c>
      <c r="K212" s="24" t="s">
        <v>549</v>
      </c>
      <c r="L212" s="24" t="s">
        <v>552</v>
      </c>
      <c r="M212" s="24">
        <v>66000</v>
      </c>
      <c r="N212" s="24" t="b">
        <v>1</v>
      </c>
      <c r="O212" s="24" t="b">
        <v>0</v>
      </c>
      <c r="Q212" s="24" t="s">
        <v>378</v>
      </c>
      <c r="V212" s="92">
        <v>80000</v>
      </c>
      <c r="W212" s="92">
        <v>90999</v>
      </c>
      <c r="X212" s="24" t="str">
        <f t="shared" si="19"/>
        <v/>
      </c>
    </row>
    <row r="213" spans="1:24" x14ac:dyDescent="0.2">
      <c r="A213" s="17">
        <v>84900</v>
      </c>
      <c r="B213" s="15" t="s">
        <v>137</v>
      </c>
      <c r="C213" s="21">
        <f t="shared" si="15"/>
        <v>84900</v>
      </c>
      <c r="D213" s="21" t="str">
        <f t="shared" si="16"/>
        <v>Telecom - Mobile</v>
      </c>
      <c r="E213" s="21" t="str">
        <f t="shared" si="17"/>
        <v/>
      </c>
      <c r="F213" s="21"/>
      <c r="G213" s="24">
        <f t="shared" si="18"/>
        <v>87300</v>
      </c>
      <c r="H213" s="24">
        <v>87300</v>
      </c>
      <c r="I213" s="24" t="s">
        <v>145</v>
      </c>
      <c r="J213" s="24" t="s">
        <v>554</v>
      </c>
      <c r="K213" s="24" t="s">
        <v>549</v>
      </c>
      <c r="L213" s="24" t="s">
        <v>552</v>
      </c>
      <c r="M213" s="24">
        <v>66000</v>
      </c>
      <c r="N213" s="24" t="b">
        <v>1</v>
      </c>
      <c r="O213" s="24" t="b">
        <v>0</v>
      </c>
      <c r="Q213" s="24" t="s">
        <v>378</v>
      </c>
      <c r="V213" s="92">
        <v>80000</v>
      </c>
      <c r="W213" s="92">
        <v>90999</v>
      </c>
      <c r="X213" s="24" t="str">
        <f t="shared" si="19"/>
        <v/>
      </c>
    </row>
    <row r="214" spans="1:24" x14ac:dyDescent="0.2">
      <c r="A214" s="17">
        <v>85400</v>
      </c>
      <c r="B214" s="15" t="s">
        <v>138</v>
      </c>
      <c r="C214" s="21">
        <f t="shared" si="15"/>
        <v>85400</v>
      </c>
      <c r="D214" s="21" t="str">
        <f t="shared" si="16"/>
        <v>Telecom - Data</v>
      </c>
      <c r="E214" s="21" t="str">
        <f t="shared" si="17"/>
        <v/>
      </c>
      <c r="F214" s="21"/>
      <c r="G214" s="24">
        <f t="shared" si="18"/>
        <v>87400</v>
      </c>
      <c r="H214" s="24">
        <v>87400</v>
      </c>
      <c r="I214" s="24" t="s">
        <v>146</v>
      </c>
      <c r="J214" s="24" t="s">
        <v>554</v>
      </c>
      <c r="K214" s="24" t="s">
        <v>549</v>
      </c>
      <c r="L214" s="24" t="s">
        <v>552</v>
      </c>
      <c r="M214" s="24">
        <v>66000</v>
      </c>
      <c r="N214" s="24" t="b">
        <v>1</v>
      </c>
      <c r="O214" s="24" t="b">
        <v>0</v>
      </c>
      <c r="Q214" s="24" t="s">
        <v>378</v>
      </c>
      <c r="V214" s="92">
        <v>80000</v>
      </c>
      <c r="W214" s="92">
        <v>90999</v>
      </c>
      <c r="X214" s="24" t="str">
        <f t="shared" si="19"/>
        <v/>
      </c>
    </row>
    <row r="215" spans="1:24" x14ac:dyDescent="0.2">
      <c r="A215" s="17">
        <v>85800</v>
      </c>
      <c r="B215" s="15" t="s">
        <v>139</v>
      </c>
      <c r="C215" s="21">
        <f t="shared" si="15"/>
        <v>85800</v>
      </c>
      <c r="D215" s="21" t="str">
        <f t="shared" si="16"/>
        <v>Supplies - Office</v>
      </c>
      <c r="E215" s="21" t="str">
        <f t="shared" si="17"/>
        <v/>
      </c>
      <c r="F215" s="21"/>
      <c r="G215" s="24">
        <f t="shared" si="18"/>
        <v>87500</v>
      </c>
      <c r="H215" s="24">
        <v>87500</v>
      </c>
      <c r="I215" s="24" t="s">
        <v>147</v>
      </c>
      <c r="J215" s="24" t="s">
        <v>554</v>
      </c>
      <c r="K215" s="24" t="s">
        <v>549</v>
      </c>
      <c r="L215" s="24" t="s">
        <v>552</v>
      </c>
      <c r="M215" s="24">
        <v>66000</v>
      </c>
      <c r="N215" s="24" t="b">
        <v>1</v>
      </c>
      <c r="O215" s="24" t="b">
        <v>0</v>
      </c>
      <c r="Q215" s="24" t="s">
        <v>378</v>
      </c>
      <c r="V215" s="92">
        <v>80000</v>
      </c>
      <c r="W215" s="92">
        <v>90999</v>
      </c>
      <c r="X215" s="24" t="str">
        <f t="shared" si="19"/>
        <v/>
      </c>
    </row>
    <row r="216" spans="1:24" x14ac:dyDescent="0.2">
      <c r="A216" s="17">
        <v>85900</v>
      </c>
      <c r="B216" s="15" t="s">
        <v>199</v>
      </c>
      <c r="C216" s="21">
        <f t="shared" si="15"/>
        <v>85900</v>
      </c>
      <c r="D216" s="21" t="str">
        <f t="shared" si="16"/>
        <v>Hardware Expense</v>
      </c>
      <c r="E216" s="21" t="str">
        <f t="shared" si="17"/>
        <v/>
      </c>
      <c r="F216" s="21"/>
      <c r="G216" s="24">
        <f t="shared" si="18"/>
        <v>87600</v>
      </c>
      <c r="H216" s="24">
        <v>87600</v>
      </c>
      <c r="I216" s="24" t="s">
        <v>148</v>
      </c>
      <c r="J216" s="24" t="s">
        <v>554</v>
      </c>
      <c r="K216" s="24" t="s">
        <v>549</v>
      </c>
      <c r="L216" s="24" t="s">
        <v>552</v>
      </c>
      <c r="M216" s="24">
        <v>66000</v>
      </c>
      <c r="N216" s="24" t="b">
        <v>1</v>
      </c>
      <c r="O216" s="24" t="b">
        <v>0</v>
      </c>
      <c r="Q216" s="24" t="s">
        <v>378</v>
      </c>
      <c r="V216" s="92">
        <v>80000</v>
      </c>
      <c r="W216" s="92">
        <v>90999</v>
      </c>
      <c r="X216" s="24" t="str">
        <f t="shared" si="19"/>
        <v/>
      </c>
    </row>
    <row r="217" spans="1:24" x14ac:dyDescent="0.2">
      <c r="A217" s="17">
        <v>86000</v>
      </c>
      <c r="B217" s="15" t="s">
        <v>200</v>
      </c>
      <c r="C217" s="21">
        <f t="shared" si="15"/>
        <v>86000</v>
      </c>
      <c r="D217" s="21" t="str">
        <f t="shared" si="16"/>
        <v>Software Expense</v>
      </c>
      <c r="E217" s="21" t="str">
        <f t="shared" si="17"/>
        <v/>
      </c>
      <c r="F217" s="21"/>
      <c r="G217" s="24">
        <f t="shared" si="18"/>
        <v>87700</v>
      </c>
      <c r="H217" s="24">
        <v>87700</v>
      </c>
      <c r="I217" s="24" t="s">
        <v>149</v>
      </c>
      <c r="J217" s="24" t="s">
        <v>554</v>
      </c>
      <c r="K217" s="24" t="s">
        <v>549</v>
      </c>
      <c r="L217" s="24" t="s">
        <v>552</v>
      </c>
      <c r="M217" s="24">
        <v>66000</v>
      </c>
      <c r="N217" s="24" t="b">
        <v>1</v>
      </c>
      <c r="O217" s="24" t="b">
        <v>0</v>
      </c>
      <c r="Q217" s="24" t="s">
        <v>378</v>
      </c>
      <c r="V217" s="92">
        <v>80000</v>
      </c>
      <c r="W217" s="92">
        <v>90999</v>
      </c>
      <c r="X217" s="24" t="str">
        <f t="shared" si="19"/>
        <v/>
      </c>
    </row>
    <row r="218" spans="1:24" x14ac:dyDescent="0.2">
      <c r="A218" s="17">
        <v>86300</v>
      </c>
      <c r="B218" s="15" t="s">
        <v>286</v>
      </c>
      <c r="C218" s="21">
        <f t="shared" si="15"/>
        <v>86300</v>
      </c>
      <c r="D218" s="21" t="str">
        <f t="shared" si="16"/>
        <v>Office Admin</v>
      </c>
      <c r="E218" s="21" t="str">
        <f t="shared" si="17"/>
        <v/>
      </c>
      <c r="F218" s="21"/>
      <c r="G218" s="24">
        <f t="shared" si="18"/>
        <v>87800</v>
      </c>
      <c r="H218" s="24">
        <v>87800</v>
      </c>
      <c r="I218" s="24" t="s">
        <v>150</v>
      </c>
      <c r="J218" s="24" t="s">
        <v>554</v>
      </c>
      <c r="K218" s="24" t="s">
        <v>549</v>
      </c>
      <c r="L218" s="24" t="s">
        <v>552</v>
      </c>
      <c r="M218" s="24">
        <v>66000</v>
      </c>
      <c r="N218" s="24" t="b">
        <v>1</v>
      </c>
      <c r="O218" s="24" t="b">
        <v>0</v>
      </c>
      <c r="Q218" s="24" t="s">
        <v>378</v>
      </c>
      <c r="V218" s="92">
        <v>80000</v>
      </c>
      <c r="W218" s="92">
        <v>90999</v>
      </c>
      <c r="X218" s="24" t="str">
        <f t="shared" si="19"/>
        <v/>
      </c>
    </row>
    <row r="219" spans="1:24" x14ac:dyDescent="0.2">
      <c r="A219" s="17">
        <v>86500</v>
      </c>
      <c r="B219" s="15" t="s">
        <v>140</v>
      </c>
      <c r="C219" s="21">
        <f t="shared" si="15"/>
        <v>86500</v>
      </c>
      <c r="D219" s="21" t="str">
        <f t="shared" si="16"/>
        <v>Rent - Equipment</v>
      </c>
      <c r="E219" s="21" t="str">
        <f t="shared" si="17"/>
        <v/>
      </c>
      <c r="F219" s="21"/>
      <c r="G219" s="24">
        <f t="shared" si="18"/>
        <v>87900</v>
      </c>
      <c r="H219" s="24">
        <v>87900</v>
      </c>
      <c r="I219" s="24" t="s">
        <v>201</v>
      </c>
      <c r="J219" s="24" t="s">
        <v>554</v>
      </c>
      <c r="K219" s="24" t="s">
        <v>549</v>
      </c>
      <c r="L219" s="24" t="s">
        <v>552</v>
      </c>
      <c r="M219" s="24">
        <v>66000</v>
      </c>
      <c r="N219" s="24" t="b">
        <v>1</v>
      </c>
      <c r="O219" s="24" t="b">
        <v>0</v>
      </c>
      <c r="Q219" s="24" t="s">
        <v>378</v>
      </c>
      <c r="V219" s="92">
        <v>80000</v>
      </c>
      <c r="W219" s="92">
        <v>90999</v>
      </c>
      <c r="X219" s="24" t="str">
        <f t="shared" si="19"/>
        <v/>
      </c>
    </row>
    <row r="220" spans="1:24" x14ac:dyDescent="0.2">
      <c r="A220" s="17">
        <v>86700</v>
      </c>
      <c r="B220" s="15" t="s">
        <v>141</v>
      </c>
      <c r="C220" s="21">
        <f t="shared" si="15"/>
        <v>86700</v>
      </c>
      <c r="D220" s="21" t="str">
        <f t="shared" si="16"/>
        <v>Employee Meals &amp; Outings</v>
      </c>
      <c r="E220" s="21" t="str">
        <f t="shared" si="17"/>
        <v/>
      </c>
      <c r="F220" s="21"/>
      <c r="G220" s="24">
        <f t="shared" si="18"/>
        <v>88000</v>
      </c>
      <c r="H220" s="24">
        <v>88000</v>
      </c>
      <c r="I220" s="24" t="s">
        <v>282</v>
      </c>
      <c r="J220" s="24" t="s">
        <v>554</v>
      </c>
      <c r="K220" s="24" t="s">
        <v>549</v>
      </c>
      <c r="L220" s="24" t="s">
        <v>552</v>
      </c>
      <c r="M220" s="24">
        <v>66000</v>
      </c>
      <c r="N220" s="24" t="b">
        <v>1</v>
      </c>
      <c r="O220" s="24" t="b">
        <v>0</v>
      </c>
      <c r="Q220" s="24" t="s">
        <v>378</v>
      </c>
      <c r="V220" s="92">
        <v>80000</v>
      </c>
      <c r="W220" s="92">
        <v>90999</v>
      </c>
      <c r="X220" s="24" t="str">
        <f t="shared" si="19"/>
        <v/>
      </c>
    </row>
    <row r="221" spans="1:24" x14ac:dyDescent="0.2">
      <c r="A221" s="17">
        <v>86800</v>
      </c>
      <c r="B221" s="15" t="s">
        <v>142</v>
      </c>
      <c r="C221" s="21">
        <f t="shared" si="15"/>
        <v>86800</v>
      </c>
      <c r="D221" s="21" t="str">
        <f t="shared" si="16"/>
        <v>Dues &amp; Subscriptions</v>
      </c>
      <c r="E221" s="21" t="str">
        <f t="shared" si="17"/>
        <v/>
      </c>
      <c r="F221" s="21"/>
      <c r="G221" s="24">
        <f t="shared" si="18"/>
        <v>88500</v>
      </c>
      <c r="H221" s="24">
        <v>88500</v>
      </c>
      <c r="I221" s="24" t="s">
        <v>151</v>
      </c>
      <c r="J221" s="24" t="s">
        <v>554</v>
      </c>
      <c r="K221" s="24" t="s">
        <v>549</v>
      </c>
      <c r="L221" s="24" t="s">
        <v>552</v>
      </c>
      <c r="M221" s="24">
        <v>66000</v>
      </c>
      <c r="N221" s="24" t="b">
        <v>1</v>
      </c>
      <c r="O221" s="24" t="b">
        <v>0</v>
      </c>
      <c r="Q221" s="24" t="s">
        <v>378</v>
      </c>
      <c r="V221" s="92">
        <v>80000</v>
      </c>
      <c r="W221" s="92">
        <v>90999</v>
      </c>
      <c r="X221" s="24" t="str">
        <f t="shared" si="19"/>
        <v/>
      </c>
    </row>
    <row r="222" spans="1:24" x14ac:dyDescent="0.2">
      <c r="A222" s="17">
        <v>86850</v>
      </c>
      <c r="B222" s="15" t="s">
        <v>143</v>
      </c>
      <c r="C222" s="21">
        <f t="shared" si="15"/>
        <v>86850</v>
      </c>
      <c r="D222" s="21" t="str">
        <f t="shared" si="16"/>
        <v>Online Subscriptions</v>
      </c>
      <c r="E222" s="21" t="str">
        <f t="shared" si="17"/>
        <v/>
      </c>
      <c r="F222" s="21"/>
      <c r="G222" s="24">
        <f t="shared" si="18"/>
        <v>88800</v>
      </c>
      <c r="H222" s="24">
        <v>88800</v>
      </c>
      <c r="I222" s="24" t="s">
        <v>152</v>
      </c>
      <c r="J222" s="24" t="s">
        <v>554</v>
      </c>
      <c r="K222" s="24" t="s">
        <v>549</v>
      </c>
      <c r="L222" s="24" t="s">
        <v>552</v>
      </c>
      <c r="M222" s="24">
        <v>66000</v>
      </c>
      <c r="N222" s="24" t="b">
        <v>1</v>
      </c>
      <c r="O222" s="24" t="b">
        <v>0</v>
      </c>
      <c r="Q222" s="24" t="s">
        <v>378</v>
      </c>
      <c r="V222" s="92">
        <v>80000</v>
      </c>
      <c r="W222" s="92">
        <v>90999</v>
      </c>
      <c r="X222" s="24" t="str">
        <f t="shared" si="19"/>
        <v/>
      </c>
    </row>
    <row r="223" spans="1:24" x14ac:dyDescent="0.2">
      <c r="A223" s="17">
        <v>87100</v>
      </c>
      <c r="B223" s="15" t="s">
        <v>144</v>
      </c>
      <c r="C223" s="21">
        <f t="shared" si="15"/>
        <v>87100</v>
      </c>
      <c r="D223" s="21" t="str">
        <f t="shared" si="16"/>
        <v>Postage &amp; Delivery</v>
      </c>
      <c r="E223" s="21" t="str">
        <f t="shared" si="17"/>
        <v/>
      </c>
      <c r="F223" s="21"/>
      <c r="G223" s="24">
        <f t="shared" si="18"/>
        <v>89000</v>
      </c>
      <c r="H223" s="24">
        <v>89000</v>
      </c>
      <c r="I223" s="24" t="s">
        <v>153</v>
      </c>
      <c r="J223" s="24" t="s">
        <v>554</v>
      </c>
      <c r="K223" s="24" t="s">
        <v>549</v>
      </c>
      <c r="L223" s="24" t="s">
        <v>552</v>
      </c>
      <c r="M223" s="24">
        <v>66000</v>
      </c>
      <c r="N223" s="24" t="b">
        <v>1</v>
      </c>
      <c r="O223" s="24" t="b">
        <v>0</v>
      </c>
      <c r="Q223" s="24" t="s">
        <v>378</v>
      </c>
      <c r="V223" s="92">
        <v>80000</v>
      </c>
      <c r="W223" s="92">
        <v>90999</v>
      </c>
      <c r="X223" s="24" t="str">
        <f t="shared" si="19"/>
        <v/>
      </c>
    </row>
    <row r="224" spans="1:24" x14ac:dyDescent="0.2">
      <c r="A224" s="17">
        <v>87300</v>
      </c>
      <c r="B224" s="15" t="s">
        <v>145</v>
      </c>
      <c r="C224" s="21">
        <f t="shared" si="15"/>
        <v>87300</v>
      </c>
      <c r="D224" s="21" t="str">
        <f t="shared" si="16"/>
        <v>Messenger</v>
      </c>
      <c r="E224" s="21" t="str">
        <f t="shared" si="17"/>
        <v/>
      </c>
      <c r="F224" s="21"/>
      <c r="G224" s="24">
        <f t="shared" si="18"/>
        <v>89300</v>
      </c>
      <c r="H224" s="24">
        <v>89300</v>
      </c>
      <c r="I224" s="24" t="s">
        <v>155</v>
      </c>
      <c r="J224" s="24" t="s">
        <v>554</v>
      </c>
      <c r="K224" s="24" t="s">
        <v>549</v>
      </c>
      <c r="L224" s="24" t="s">
        <v>552</v>
      </c>
      <c r="M224" s="24">
        <v>66000</v>
      </c>
      <c r="N224" s="24" t="b">
        <v>1</v>
      </c>
      <c r="O224" s="24" t="b">
        <v>0</v>
      </c>
      <c r="Q224" s="24" t="s">
        <v>378</v>
      </c>
      <c r="V224" s="92">
        <v>80000</v>
      </c>
      <c r="W224" s="92">
        <v>90999</v>
      </c>
      <c r="X224" s="24" t="str">
        <f t="shared" si="19"/>
        <v/>
      </c>
    </row>
    <row r="225" spans="1:24" x14ac:dyDescent="0.2">
      <c r="A225" s="17">
        <v>87400</v>
      </c>
      <c r="B225" s="15" t="s">
        <v>146</v>
      </c>
      <c r="C225" s="21">
        <f t="shared" si="15"/>
        <v>87400</v>
      </c>
      <c r="D225" s="21" t="str">
        <f t="shared" si="16"/>
        <v>Legal</v>
      </c>
      <c r="E225" s="21" t="str">
        <f t="shared" si="17"/>
        <v/>
      </c>
      <c r="F225" s="21"/>
      <c r="G225" s="24">
        <f t="shared" si="18"/>
        <v>89500</v>
      </c>
      <c r="H225" s="24">
        <v>89500</v>
      </c>
      <c r="I225" s="24" t="s">
        <v>156</v>
      </c>
      <c r="J225" s="24" t="s">
        <v>554</v>
      </c>
      <c r="K225" s="24" t="s">
        <v>549</v>
      </c>
      <c r="L225" s="24" t="s">
        <v>552</v>
      </c>
      <c r="M225" s="24">
        <v>66000</v>
      </c>
      <c r="N225" s="24" t="b">
        <v>1</v>
      </c>
      <c r="O225" s="24" t="b">
        <v>0</v>
      </c>
      <c r="Q225" s="24" t="s">
        <v>378</v>
      </c>
      <c r="V225" s="92">
        <v>80000</v>
      </c>
      <c r="W225" s="92">
        <v>90999</v>
      </c>
      <c r="X225" s="24" t="str">
        <f t="shared" si="19"/>
        <v/>
      </c>
    </row>
    <row r="226" spans="1:24" x14ac:dyDescent="0.2">
      <c r="A226" s="17">
        <v>87500</v>
      </c>
      <c r="B226" s="15" t="s">
        <v>147</v>
      </c>
      <c r="C226" s="21">
        <f t="shared" si="15"/>
        <v>87500</v>
      </c>
      <c r="D226" s="21" t="str">
        <f t="shared" si="16"/>
        <v>Accounting</v>
      </c>
      <c r="E226" s="21" t="str">
        <f t="shared" si="17"/>
        <v/>
      </c>
      <c r="F226" s="21"/>
      <c r="G226" s="24">
        <f t="shared" si="18"/>
        <v>89600</v>
      </c>
      <c r="H226" s="24">
        <v>89600</v>
      </c>
      <c r="I226" s="24" t="s">
        <v>157</v>
      </c>
      <c r="J226" s="24" t="s">
        <v>554</v>
      </c>
      <c r="K226" s="24" t="s">
        <v>549</v>
      </c>
      <c r="L226" s="24" t="s">
        <v>552</v>
      </c>
      <c r="M226" s="24">
        <v>66000</v>
      </c>
      <c r="N226" s="24" t="b">
        <v>1</v>
      </c>
      <c r="O226" s="24" t="b">
        <v>0</v>
      </c>
      <c r="Q226" s="24" t="s">
        <v>378</v>
      </c>
      <c r="V226" s="92">
        <v>80000</v>
      </c>
      <c r="W226" s="92">
        <v>90999</v>
      </c>
      <c r="X226" s="24" t="str">
        <f t="shared" si="19"/>
        <v/>
      </c>
    </row>
    <row r="227" spans="1:24" x14ac:dyDescent="0.2">
      <c r="A227" s="17">
        <v>87600</v>
      </c>
      <c r="B227" s="15" t="s">
        <v>148</v>
      </c>
      <c r="C227" s="21">
        <f t="shared" si="15"/>
        <v>87600</v>
      </c>
      <c r="D227" s="21" t="str">
        <f t="shared" si="16"/>
        <v>Franchise Taxes</v>
      </c>
      <c r="E227" s="21" t="str">
        <f t="shared" si="17"/>
        <v/>
      </c>
      <c r="F227" s="21"/>
      <c r="G227" s="24">
        <f t="shared" si="18"/>
        <v>89700</v>
      </c>
      <c r="H227" s="24">
        <v>89700</v>
      </c>
      <c r="I227" s="24" t="s">
        <v>158</v>
      </c>
      <c r="J227" s="24" t="s">
        <v>554</v>
      </c>
      <c r="K227" s="24" t="s">
        <v>549</v>
      </c>
      <c r="L227" s="24" t="s">
        <v>552</v>
      </c>
      <c r="M227" s="24">
        <v>66000</v>
      </c>
      <c r="N227" s="24" t="b">
        <v>1</v>
      </c>
      <c r="O227" s="24" t="b">
        <v>0</v>
      </c>
      <c r="Q227" s="24" t="s">
        <v>378</v>
      </c>
      <c r="V227" s="92">
        <v>80000</v>
      </c>
      <c r="W227" s="92">
        <v>90999</v>
      </c>
      <c r="X227" s="24" t="str">
        <f t="shared" si="19"/>
        <v/>
      </c>
    </row>
    <row r="228" spans="1:24" x14ac:dyDescent="0.2">
      <c r="A228" s="17">
        <v>87700</v>
      </c>
      <c r="B228" s="15" t="s">
        <v>149</v>
      </c>
      <c r="C228" s="21">
        <f t="shared" si="15"/>
        <v>87700</v>
      </c>
      <c r="D228" s="21" t="str">
        <f t="shared" si="16"/>
        <v>Licenses, Fees, Permits</v>
      </c>
      <c r="E228" s="21" t="str">
        <f t="shared" si="17"/>
        <v/>
      </c>
      <c r="F228" s="21"/>
      <c r="G228" s="24">
        <f t="shared" si="18"/>
        <v>89900</v>
      </c>
      <c r="H228" s="24">
        <v>89900</v>
      </c>
      <c r="I228" s="24" t="s">
        <v>159</v>
      </c>
      <c r="J228" s="24" t="s">
        <v>554</v>
      </c>
      <c r="K228" s="24" t="s">
        <v>549</v>
      </c>
      <c r="L228" s="24" t="s">
        <v>552</v>
      </c>
      <c r="M228" s="24">
        <v>66000</v>
      </c>
      <c r="N228" s="24" t="b">
        <v>1</v>
      </c>
      <c r="O228" s="24" t="b">
        <v>0</v>
      </c>
      <c r="Q228" s="24" t="s">
        <v>378</v>
      </c>
      <c r="V228" s="92">
        <v>80000</v>
      </c>
      <c r="W228" s="92">
        <v>90999</v>
      </c>
      <c r="X228" s="24" t="str">
        <f t="shared" si="19"/>
        <v/>
      </c>
    </row>
    <row r="229" spans="1:24" x14ac:dyDescent="0.2">
      <c r="A229" s="17">
        <v>87800</v>
      </c>
      <c r="B229" s="15" t="s">
        <v>150</v>
      </c>
      <c r="C229" s="21">
        <f t="shared" si="15"/>
        <v>87800</v>
      </c>
      <c r="D229" s="21" t="str">
        <f t="shared" si="16"/>
        <v>Bank Charges/Loan Fees</v>
      </c>
      <c r="E229" s="21" t="str">
        <f t="shared" si="17"/>
        <v/>
      </c>
      <c r="F229" s="21"/>
      <c r="G229" s="24">
        <f t="shared" si="18"/>
        <v>90000</v>
      </c>
      <c r="H229" s="24">
        <v>90000</v>
      </c>
      <c r="I229" s="24" t="s">
        <v>287</v>
      </c>
      <c r="J229" s="24" t="s">
        <v>554</v>
      </c>
      <c r="K229" s="24" t="s">
        <v>549</v>
      </c>
      <c r="L229" s="24" t="s">
        <v>552</v>
      </c>
      <c r="M229" s="24">
        <v>66000</v>
      </c>
      <c r="N229" s="24" t="b">
        <v>1</v>
      </c>
      <c r="O229" s="24" t="b">
        <v>0</v>
      </c>
      <c r="Q229" s="24" t="s">
        <v>378</v>
      </c>
      <c r="V229" s="92">
        <v>80000</v>
      </c>
      <c r="W229" s="92">
        <v>90999</v>
      </c>
      <c r="X229" s="24" t="str">
        <f t="shared" si="19"/>
        <v/>
      </c>
    </row>
    <row r="230" spans="1:24" x14ac:dyDescent="0.2">
      <c r="A230" s="17">
        <v>87900</v>
      </c>
      <c r="B230" s="15" t="s">
        <v>201</v>
      </c>
      <c r="C230" s="21">
        <f t="shared" si="15"/>
        <v>87900</v>
      </c>
      <c r="D230" s="21" t="str">
        <f t="shared" si="16"/>
        <v>Payroll Fees</v>
      </c>
      <c r="E230" s="21" t="str">
        <f t="shared" si="17"/>
        <v/>
      </c>
      <c r="F230" s="21"/>
      <c r="G230" s="24">
        <f t="shared" si="18"/>
        <v>90100</v>
      </c>
      <c r="H230" s="24">
        <v>90100</v>
      </c>
      <c r="I230" s="24" t="s">
        <v>288</v>
      </c>
      <c r="J230" s="24" t="s">
        <v>554</v>
      </c>
      <c r="K230" s="24" t="s">
        <v>549</v>
      </c>
      <c r="L230" s="24" t="s">
        <v>552</v>
      </c>
      <c r="M230" s="24">
        <v>66000</v>
      </c>
      <c r="N230" s="24" t="b">
        <v>1</v>
      </c>
      <c r="O230" s="24" t="b">
        <v>0</v>
      </c>
      <c r="Q230" s="24" t="s">
        <v>378</v>
      </c>
      <c r="V230" s="92">
        <v>80000</v>
      </c>
      <c r="W230" s="92">
        <v>90999</v>
      </c>
      <c r="X230" s="24" t="str">
        <f t="shared" si="19"/>
        <v/>
      </c>
    </row>
    <row r="231" spans="1:24" x14ac:dyDescent="0.2">
      <c r="A231" s="17">
        <v>88000</v>
      </c>
      <c r="B231" s="26" t="s">
        <v>282</v>
      </c>
      <c r="C231" s="21">
        <f t="shared" si="15"/>
        <v>88000</v>
      </c>
      <c r="D231" s="21" t="str">
        <f t="shared" si="16"/>
        <v>401(k) Admin Fees</v>
      </c>
      <c r="E231" s="21" t="str">
        <f t="shared" si="17"/>
        <v/>
      </c>
      <c r="F231" s="21"/>
      <c r="G231" s="24">
        <f t="shared" si="18"/>
        <v>90200</v>
      </c>
      <c r="H231" s="24">
        <v>90200</v>
      </c>
      <c r="I231" s="24" t="s">
        <v>289</v>
      </c>
      <c r="J231" s="24" t="s">
        <v>554</v>
      </c>
      <c r="K231" s="24" t="s">
        <v>549</v>
      </c>
      <c r="L231" s="24" t="s">
        <v>552</v>
      </c>
      <c r="M231" s="24">
        <v>66000</v>
      </c>
      <c r="N231" s="24" t="b">
        <v>1</v>
      </c>
      <c r="O231" s="24" t="b">
        <v>0</v>
      </c>
      <c r="Q231" s="24" t="s">
        <v>378</v>
      </c>
      <c r="V231" s="92">
        <v>80000</v>
      </c>
      <c r="W231" s="92">
        <v>90999</v>
      </c>
      <c r="X231" s="24" t="str">
        <f t="shared" si="19"/>
        <v/>
      </c>
    </row>
    <row r="232" spans="1:24" x14ac:dyDescent="0.2">
      <c r="A232" s="17">
        <v>88500</v>
      </c>
      <c r="B232" s="15" t="s">
        <v>151</v>
      </c>
      <c r="C232" s="21">
        <f t="shared" si="15"/>
        <v>88500</v>
      </c>
      <c r="D232" s="21" t="str">
        <f t="shared" si="16"/>
        <v>Other Taxes</v>
      </c>
      <c r="E232" s="21" t="str">
        <f t="shared" si="17"/>
        <v/>
      </c>
      <c r="F232" s="21"/>
      <c r="G232" s="24">
        <f t="shared" si="18"/>
        <v>90300</v>
      </c>
      <c r="H232" s="24">
        <v>90300</v>
      </c>
      <c r="I232" s="24" t="s">
        <v>290</v>
      </c>
      <c r="J232" s="24" t="s">
        <v>554</v>
      </c>
      <c r="K232" s="24" t="s">
        <v>549</v>
      </c>
      <c r="L232" s="24" t="s">
        <v>552</v>
      </c>
      <c r="M232" s="24">
        <v>66000</v>
      </c>
      <c r="N232" s="24" t="b">
        <v>1</v>
      </c>
      <c r="O232" s="24" t="b">
        <v>0</v>
      </c>
      <c r="Q232" s="24" t="s">
        <v>378</v>
      </c>
      <c r="V232" s="92">
        <v>80000</v>
      </c>
      <c r="W232" s="92">
        <v>90999</v>
      </c>
      <c r="X232" s="24" t="str">
        <f t="shared" si="19"/>
        <v/>
      </c>
    </row>
    <row r="233" spans="1:24" x14ac:dyDescent="0.2">
      <c r="A233" s="17">
        <v>88800</v>
      </c>
      <c r="B233" s="15" t="s">
        <v>152</v>
      </c>
      <c r="C233" s="21">
        <f t="shared" si="15"/>
        <v>88800</v>
      </c>
      <c r="D233" s="21" t="str">
        <f t="shared" si="16"/>
        <v>Gifts</v>
      </c>
      <c r="E233" s="21" t="str">
        <f t="shared" si="17"/>
        <v/>
      </c>
      <c r="F233" s="21"/>
      <c r="G233" s="24">
        <f t="shared" si="18"/>
        <v>90400</v>
      </c>
      <c r="H233" s="24">
        <v>90400</v>
      </c>
      <c r="I233" s="24" t="s">
        <v>313</v>
      </c>
      <c r="J233" s="24" t="s">
        <v>554</v>
      </c>
      <c r="K233" s="24" t="s">
        <v>549</v>
      </c>
      <c r="L233" s="24" t="s">
        <v>552</v>
      </c>
      <c r="M233" s="24">
        <v>66000</v>
      </c>
      <c r="N233" s="24" t="b">
        <v>1</v>
      </c>
      <c r="O233" s="24" t="b">
        <v>0</v>
      </c>
      <c r="Q233" s="24" t="s">
        <v>378</v>
      </c>
      <c r="V233" s="92">
        <v>80000</v>
      </c>
      <c r="W233" s="92">
        <v>90999</v>
      </c>
      <c r="X233" s="24" t="str">
        <f t="shared" si="19"/>
        <v/>
      </c>
    </row>
    <row r="234" spans="1:24" x14ac:dyDescent="0.2">
      <c r="A234" s="17">
        <v>89000</v>
      </c>
      <c r="B234" s="15" t="s">
        <v>153</v>
      </c>
      <c r="C234" s="21">
        <f t="shared" si="15"/>
        <v>89000</v>
      </c>
      <c r="D234" s="21" t="str">
        <f t="shared" si="16"/>
        <v>Charitable Contributions</v>
      </c>
      <c r="E234" s="21" t="str">
        <f t="shared" si="17"/>
        <v/>
      </c>
      <c r="F234" s="21"/>
      <c r="G234" s="24">
        <f t="shared" si="18"/>
        <v>90500</v>
      </c>
      <c r="H234" s="24">
        <v>90500</v>
      </c>
      <c r="I234" s="24" t="s">
        <v>314</v>
      </c>
      <c r="J234" s="24" t="s">
        <v>554</v>
      </c>
      <c r="K234" s="24" t="s">
        <v>549</v>
      </c>
      <c r="L234" s="24" t="s">
        <v>552</v>
      </c>
      <c r="M234" s="24">
        <v>66000</v>
      </c>
      <c r="N234" s="24" t="b">
        <v>1</v>
      </c>
      <c r="O234" s="24" t="b">
        <v>0</v>
      </c>
      <c r="Q234" s="24" t="s">
        <v>378</v>
      </c>
      <c r="V234" s="92">
        <v>80000</v>
      </c>
      <c r="W234" s="92">
        <v>90999</v>
      </c>
      <c r="X234" s="24" t="str">
        <f t="shared" si="19"/>
        <v/>
      </c>
    </row>
    <row r="235" spans="1:24" x14ac:dyDescent="0.2">
      <c r="A235" s="17">
        <v>89300</v>
      </c>
      <c r="B235" s="15" t="s">
        <v>155</v>
      </c>
      <c r="C235" s="21">
        <f t="shared" si="15"/>
        <v>89300</v>
      </c>
      <c r="D235" s="21" t="str">
        <f t="shared" si="16"/>
        <v>Insurance - Life (Key Man)</v>
      </c>
      <c r="E235" s="21" t="str">
        <f t="shared" si="17"/>
        <v/>
      </c>
      <c r="F235" s="21"/>
      <c r="G235" s="24">
        <f t="shared" si="18"/>
        <v>90600</v>
      </c>
      <c r="H235" s="24">
        <v>90600</v>
      </c>
      <c r="I235" s="24" t="s">
        <v>315</v>
      </c>
      <c r="J235" s="24" t="s">
        <v>554</v>
      </c>
      <c r="K235" s="24" t="s">
        <v>549</v>
      </c>
      <c r="L235" s="24" t="s">
        <v>552</v>
      </c>
      <c r="M235" s="24">
        <v>66000</v>
      </c>
      <c r="N235" s="24" t="b">
        <v>1</v>
      </c>
      <c r="O235" s="24" t="b">
        <v>0</v>
      </c>
      <c r="Q235" s="24" t="s">
        <v>378</v>
      </c>
      <c r="V235" s="92">
        <v>80000</v>
      </c>
      <c r="W235" s="92">
        <v>90999</v>
      </c>
      <c r="X235" s="24" t="str">
        <f t="shared" si="19"/>
        <v/>
      </c>
    </row>
    <row r="236" spans="1:24" x14ac:dyDescent="0.2">
      <c r="A236" s="17">
        <v>89500</v>
      </c>
      <c r="B236" s="15" t="s">
        <v>156</v>
      </c>
      <c r="C236" s="21">
        <f t="shared" si="15"/>
        <v>89500</v>
      </c>
      <c r="D236" s="21" t="str">
        <f t="shared" si="16"/>
        <v>Political Contributions</v>
      </c>
      <c r="E236" s="21" t="str">
        <f t="shared" si="17"/>
        <v/>
      </c>
      <c r="F236" s="21"/>
      <c r="G236" s="24">
        <f t="shared" si="18"/>
        <v>91000</v>
      </c>
      <c r="H236" s="24">
        <v>91000</v>
      </c>
      <c r="I236" s="24" t="s">
        <v>160</v>
      </c>
      <c r="J236" s="24" t="s">
        <v>554</v>
      </c>
      <c r="K236" s="24" t="s">
        <v>549</v>
      </c>
      <c r="L236" s="24" t="s">
        <v>552</v>
      </c>
      <c r="M236" s="24">
        <v>66000</v>
      </c>
      <c r="N236" s="24" t="b">
        <v>1</v>
      </c>
      <c r="O236" s="24" t="b">
        <v>0</v>
      </c>
      <c r="Q236" s="24" t="s">
        <v>379</v>
      </c>
      <c r="V236" s="92">
        <v>91000</v>
      </c>
      <c r="W236" s="92">
        <v>92000</v>
      </c>
      <c r="X236" s="24" t="str">
        <f t="shared" si="19"/>
        <v/>
      </c>
    </row>
    <row r="237" spans="1:24" x14ac:dyDescent="0.2">
      <c r="A237" s="17">
        <v>89600</v>
      </c>
      <c r="B237" s="15" t="s">
        <v>157</v>
      </c>
      <c r="C237" s="21">
        <f t="shared" si="15"/>
        <v>89600</v>
      </c>
      <c r="D237" s="21" t="str">
        <f t="shared" si="16"/>
        <v>Penalties &amp; Fines</v>
      </c>
      <c r="E237" s="21" t="str">
        <f t="shared" si="17"/>
        <v/>
      </c>
      <c r="F237" s="21"/>
      <c r="G237" s="24">
        <f t="shared" si="18"/>
        <v>91100</v>
      </c>
      <c r="H237" s="24">
        <v>91100</v>
      </c>
      <c r="I237" s="24" t="s">
        <v>161</v>
      </c>
      <c r="J237" s="24" t="s">
        <v>554</v>
      </c>
      <c r="K237" s="24" t="s">
        <v>549</v>
      </c>
      <c r="L237" s="24" t="s">
        <v>552</v>
      </c>
      <c r="M237" s="24">
        <v>66000</v>
      </c>
      <c r="N237" s="24" t="b">
        <v>1</v>
      </c>
      <c r="O237" s="24" t="b">
        <v>0</v>
      </c>
      <c r="Q237" s="24" t="s">
        <v>379</v>
      </c>
      <c r="V237" s="92">
        <v>91000</v>
      </c>
      <c r="W237" s="92">
        <v>92000</v>
      </c>
      <c r="X237" s="24" t="str">
        <f t="shared" si="19"/>
        <v/>
      </c>
    </row>
    <row r="238" spans="1:24" x14ac:dyDescent="0.2">
      <c r="A238" s="17">
        <v>89700</v>
      </c>
      <c r="B238" s="15" t="s">
        <v>158</v>
      </c>
      <c r="C238" s="21">
        <f t="shared" si="15"/>
        <v>89700</v>
      </c>
      <c r="D238" s="21" t="str">
        <f t="shared" si="16"/>
        <v>Education &amp; Training</v>
      </c>
      <c r="E238" s="21" t="str">
        <f t="shared" si="17"/>
        <v/>
      </c>
      <c r="F238" s="21"/>
      <c r="G238" s="24">
        <f t="shared" si="18"/>
        <v>91200</v>
      </c>
      <c r="H238" s="24">
        <v>91200</v>
      </c>
      <c r="I238" s="24" t="s">
        <v>162</v>
      </c>
      <c r="J238" s="24" t="s">
        <v>554</v>
      </c>
      <c r="K238" s="24" t="s">
        <v>549</v>
      </c>
      <c r="L238" s="24" t="s">
        <v>552</v>
      </c>
      <c r="M238" s="24">
        <v>66000</v>
      </c>
      <c r="N238" s="24" t="b">
        <v>1</v>
      </c>
      <c r="O238" s="24" t="b">
        <v>0</v>
      </c>
      <c r="Q238" s="24" t="s">
        <v>379</v>
      </c>
      <c r="V238" s="92">
        <v>91000</v>
      </c>
      <c r="W238" s="92">
        <v>92000</v>
      </c>
      <c r="X238" s="24" t="str">
        <f t="shared" si="19"/>
        <v/>
      </c>
    </row>
    <row r="239" spans="1:24" x14ac:dyDescent="0.2">
      <c r="A239" s="17">
        <v>89900</v>
      </c>
      <c r="B239" s="15" t="s">
        <v>159</v>
      </c>
      <c r="C239" s="21">
        <f t="shared" si="15"/>
        <v>89900</v>
      </c>
      <c r="D239" s="21" t="str">
        <f t="shared" si="16"/>
        <v>Seminars</v>
      </c>
      <c r="E239" s="21" t="str">
        <f t="shared" si="17"/>
        <v/>
      </c>
      <c r="F239" s="21"/>
      <c r="G239" s="24">
        <f t="shared" si="18"/>
        <v>91280</v>
      </c>
      <c r="H239" s="24">
        <v>91280</v>
      </c>
      <c r="I239" s="24" t="s">
        <v>536</v>
      </c>
      <c r="J239" s="24" t="s">
        <v>554</v>
      </c>
      <c r="K239" s="24" t="s">
        <v>549</v>
      </c>
      <c r="L239" s="24" t="s">
        <v>552</v>
      </c>
      <c r="M239" s="24">
        <v>66000</v>
      </c>
      <c r="N239" s="24" t="b">
        <v>1</v>
      </c>
      <c r="O239" s="24" t="b">
        <v>0</v>
      </c>
      <c r="Q239" s="24" t="s">
        <v>379</v>
      </c>
      <c r="V239" s="92">
        <v>91000</v>
      </c>
      <c r="W239" s="92">
        <v>92000</v>
      </c>
      <c r="X239" s="24" t="str">
        <f t="shared" si="19"/>
        <v/>
      </c>
    </row>
    <row r="240" spans="1:24" x14ac:dyDescent="0.2">
      <c r="A240" s="17">
        <v>90000</v>
      </c>
      <c r="B240" s="15" t="s">
        <v>287</v>
      </c>
      <c r="C240" s="21">
        <f t="shared" si="15"/>
        <v>90000</v>
      </c>
      <c r="D240" s="21" t="str">
        <f t="shared" si="16"/>
        <v>G &amp; A Travel - Airline, Rail</v>
      </c>
      <c r="E240" s="21" t="str">
        <f t="shared" si="17"/>
        <v/>
      </c>
      <c r="F240" s="21"/>
      <c r="G240" s="24">
        <f t="shared" si="18"/>
        <v>91300</v>
      </c>
      <c r="H240" s="24">
        <v>91300</v>
      </c>
      <c r="I240" s="24" t="s">
        <v>163</v>
      </c>
      <c r="J240" s="24" t="s">
        <v>554</v>
      </c>
      <c r="K240" s="24" t="s">
        <v>549</v>
      </c>
      <c r="L240" s="24" t="s">
        <v>552</v>
      </c>
      <c r="M240" s="24">
        <v>66000</v>
      </c>
      <c r="N240" s="24" t="b">
        <v>1</v>
      </c>
      <c r="O240" s="24" t="b">
        <v>0</v>
      </c>
      <c r="Q240" s="24" t="s">
        <v>379</v>
      </c>
      <c r="V240" s="92">
        <v>91000</v>
      </c>
      <c r="W240" s="92">
        <v>92000</v>
      </c>
      <c r="X240" s="24" t="str">
        <f t="shared" si="19"/>
        <v/>
      </c>
    </row>
    <row r="241" spans="1:24" x14ac:dyDescent="0.2">
      <c r="A241" s="17">
        <v>90100</v>
      </c>
      <c r="B241" s="15" t="s">
        <v>288</v>
      </c>
      <c r="C241" s="21">
        <f t="shared" si="15"/>
        <v>90100</v>
      </c>
      <c r="D241" s="21" t="str">
        <f t="shared" si="16"/>
        <v>G &amp; A Travel - Rental Car</v>
      </c>
      <c r="E241" s="21" t="str">
        <f t="shared" si="17"/>
        <v/>
      </c>
      <c r="F241" s="21"/>
      <c r="G241" s="24">
        <f t="shared" si="18"/>
        <v>91400</v>
      </c>
      <c r="H241" s="24">
        <v>91400</v>
      </c>
      <c r="I241" s="24" t="s">
        <v>164</v>
      </c>
      <c r="J241" s="24" t="s">
        <v>554</v>
      </c>
      <c r="K241" s="24" t="s">
        <v>549</v>
      </c>
      <c r="L241" s="24" t="s">
        <v>552</v>
      </c>
      <c r="M241" s="24">
        <v>66000</v>
      </c>
      <c r="N241" s="24" t="b">
        <v>1</v>
      </c>
      <c r="O241" s="24" t="b">
        <v>0</v>
      </c>
      <c r="Q241" s="24" t="s">
        <v>379</v>
      </c>
      <c r="V241" s="92">
        <v>91000</v>
      </c>
      <c r="W241" s="92">
        <v>92000</v>
      </c>
      <c r="X241" s="24" t="str">
        <f t="shared" si="19"/>
        <v/>
      </c>
    </row>
    <row r="242" spans="1:24" x14ac:dyDescent="0.2">
      <c r="A242" s="17">
        <v>90200</v>
      </c>
      <c r="B242" s="15" t="s">
        <v>289</v>
      </c>
      <c r="C242" s="21">
        <f t="shared" si="15"/>
        <v>90200</v>
      </c>
      <c r="D242" s="21" t="str">
        <f t="shared" si="16"/>
        <v>G &amp; A Travel - Parking &amp; Tolls</v>
      </c>
      <c r="E242" s="21" t="str">
        <f t="shared" si="17"/>
        <v/>
      </c>
      <c r="F242" s="21"/>
      <c r="G242" s="24">
        <f t="shared" si="18"/>
        <v>91500</v>
      </c>
      <c r="H242" s="24">
        <v>91500</v>
      </c>
      <c r="I242" s="24" t="s">
        <v>165</v>
      </c>
      <c r="J242" s="24" t="s">
        <v>554</v>
      </c>
      <c r="K242" s="24" t="s">
        <v>549</v>
      </c>
      <c r="L242" s="24" t="s">
        <v>552</v>
      </c>
      <c r="M242" s="24">
        <v>66000</v>
      </c>
      <c r="N242" s="24" t="b">
        <v>1</v>
      </c>
      <c r="O242" s="24" t="b">
        <v>0</v>
      </c>
      <c r="Q242" s="24" t="s">
        <v>379</v>
      </c>
      <c r="V242" s="92">
        <v>91000</v>
      </c>
      <c r="W242" s="92">
        <v>92000</v>
      </c>
      <c r="X242" s="24" t="str">
        <f t="shared" si="19"/>
        <v/>
      </c>
    </row>
    <row r="243" spans="1:24" x14ac:dyDescent="0.2">
      <c r="A243" s="17">
        <v>90300</v>
      </c>
      <c r="B243" s="15" t="s">
        <v>290</v>
      </c>
      <c r="C243" s="21">
        <f t="shared" si="15"/>
        <v>90300</v>
      </c>
      <c r="D243" s="21" t="str">
        <f t="shared" si="16"/>
        <v>G &amp; A Travel - Ground Transportation</v>
      </c>
      <c r="E243" s="21" t="str">
        <f t="shared" si="17"/>
        <v/>
      </c>
      <c r="F243" s="21"/>
      <c r="G243" s="24">
        <f t="shared" si="18"/>
        <v>91600</v>
      </c>
      <c r="H243" s="24">
        <v>91600</v>
      </c>
      <c r="I243" s="24" t="s">
        <v>206</v>
      </c>
      <c r="J243" s="24" t="s">
        <v>554</v>
      </c>
      <c r="K243" s="24" t="s">
        <v>549</v>
      </c>
      <c r="L243" s="24" t="s">
        <v>552</v>
      </c>
      <c r="M243" s="24">
        <v>66000</v>
      </c>
      <c r="N243" s="24" t="b">
        <v>1</v>
      </c>
      <c r="O243" s="24" t="b">
        <v>0</v>
      </c>
      <c r="Q243" s="24" t="s">
        <v>379</v>
      </c>
      <c r="V243" s="92">
        <v>91000</v>
      </c>
      <c r="W243" s="92">
        <v>92000</v>
      </c>
      <c r="X243" s="24" t="str">
        <f t="shared" si="19"/>
        <v/>
      </c>
    </row>
    <row r="244" spans="1:24" x14ac:dyDescent="0.2">
      <c r="A244" s="17">
        <v>90400</v>
      </c>
      <c r="B244" s="15" t="s">
        <v>313</v>
      </c>
      <c r="C244" s="21">
        <f t="shared" si="15"/>
        <v>90400</v>
      </c>
      <c r="D244" s="21" t="str">
        <f t="shared" si="16"/>
        <v>G &amp; A Travel - Business Auto Expense</v>
      </c>
      <c r="E244" s="21" t="str">
        <f t="shared" si="17"/>
        <v/>
      </c>
      <c r="F244" s="21"/>
      <c r="G244" s="24">
        <f t="shared" si="18"/>
        <v>91700</v>
      </c>
      <c r="H244" s="24">
        <v>91700</v>
      </c>
      <c r="I244" s="24" t="s">
        <v>166</v>
      </c>
      <c r="J244" s="24" t="s">
        <v>554</v>
      </c>
      <c r="K244" s="24" t="s">
        <v>549</v>
      </c>
      <c r="L244" s="24" t="s">
        <v>552</v>
      </c>
      <c r="M244" s="24">
        <v>66000</v>
      </c>
      <c r="N244" s="24" t="b">
        <v>1</v>
      </c>
      <c r="O244" s="24" t="b">
        <v>0</v>
      </c>
      <c r="Q244" s="24" t="s">
        <v>379</v>
      </c>
      <c r="V244" s="92">
        <v>91000</v>
      </c>
      <c r="W244" s="92">
        <v>92000</v>
      </c>
      <c r="X244" s="24" t="str">
        <f t="shared" si="19"/>
        <v/>
      </c>
    </row>
    <row r="245" spans="1:24" x14ac:dyDescent="0.2">
      <c r="A245" s="17">
        <v>90500</v>
      </c>
      <c r="B245" s="15" t="s">
        <v>314</v>
      </c>
      <c r="C245" s="21">
        <f t="shared" si="15"/>
        <v>90500</v>
      </c>
      <c r="D245" s="21" t="str">
        <f t="shared" si="16"/>
        <v>G &amp; A Travel - Per Diem Expense</v>
      </c>
      <c r="E245" s="21" t="str">
        <f t="shared" si="17"/>
        <v/>
      </c>
      <c r="F245" s="21"/>
      <c r="G245" s="24">
        <f t="shared" si="18"/>
        <v>91800</v>
      </c>
      <c r="H245" s="24">
        <v>91800</v>
      </c>
      <c r="I245" s="24" t="s">
        <v>167</v>
      </c>
      <c r="J245" s="24" t="s">
        <v>554</v>
      </c>
      <c r="K245" s="24" t="s">
        <v>549</v>
      </c>
      <c r="L245" s="24" t="s">
        <v>552</v>
      </c>
      <c r="M245" s="24">
        <v>66000</v>
      </c>
      <c r="N245" s="24" t="b">
        <v>1</v>
      </c>
      <c r="O245" s="24" t="b">
        <v>0</v>
      </c>
      <c r="Q245" s="24" t="s">
        <v>379</v>
      </c>
      <c r="V245" s="92">
        <v>91000</v>
      </c>
      <c r="W245" s="92">
        <v>92000</v>
      </c>
      <c r="X245" s="24" t="str">
        <f t="shared" si="19"/>
        <v/>
      </c>
    </row>
    <row r="246" spans="1:24" x14ac:dyDescent="0.2">
      <c r="A246" s="17">
        <v>90600</v>
      </c>
      <c r="B246" s="15" t="s">
        <v>315</v>
      </c>
      <c r="C246" s="21">
        <f t="shared" si="15"/>
        <v>90600</v>
      </c>
      <c r="D246" s="21" t="str">
        <f t="shared" si="16"/>
        <v>G &amp; A Travel - Lodging</v>
      </c>
      <c r="E246" s="21" t="str">
        <f t="shared" si="17"/>
        <v/>
      </c>
      <c r="F246" s="21"/>
      <c r="G246" s="24">
        <f t="shared" si="18"/>
        <v>91900</v>
      </c>
      <c r="H246" s="24">
        <v>91900</v>
      </c>
      <c r="I246" s="24" t="s">
        <v>168</v>
      </c>
      <c r="J246" s="24" t="s">
        <v>554</v>
      </c>
      <c r="K246" s="24" t="s">
        <v>549</v>
      </c>
      <c r="L246" s="24" t="s">
        <v>552</v>
      </c>
      <c r="M246" s="24">
        <v>66000</v>
      </c>
      <c r="N246" s="24" t="b">
        <v>1</v>
      </c>
      <c r="O246" s="24" t="b">
        <v>0</v>
      </c>
      <c r="Q246" s="24" t="s">
        <v>379</v>
      </c>
      <c r="V246" s="92">
        <v>91000</v>
      </c>
      <c r="W246" s="92">
        <v>92000</v>
      </c>
      <c r="X246" s="24" t="str">
        <f t="shared" si="19"/>
        <v/>
      </c>
    </row>
    <row r="247" spans="1:24" x14ac:dyDescent="0.2">
      <c r="A247" s="17">
        <v>91000</v>
      </c>
      <c r="B247" s="15" t="s">
        <v>160</v>
      </c>
      <c r="C247" s="21">
        <f t="shared" si="15"/>
        <v>91000</v>
      </c>
      <c r="D247" s="21" t="str">
        <f t="shared" si="16"/>
        <v>Depr. Expense Autos &amp; Trucks</v>
      </c>
      <c r="E247" s="21" t="str">
        <f t="shared" si="17"/>
        <v/>
      </c>
      <c r="F247" s="21"/>
      <c r="G247" s="24">
        <f t="shared" si="18"/>
        <v>92000</v>
      </c>
      <c r="H247" s="24">
        <v>92000</v>
      </c>
      <c r="I247" s="24" t="s">
        <v>169</v>
      </c>
      <c r="J247" s="24" t="s">
        <v>554</v>
      </c>
      <c r="K247" s="24" t="s">
        <v>549</v>
      </c>
      <c r="L247" s="24" t="s">
        <v>552</v>
      </c>
      <c r="M247" s="24">
        <v>66000</v>
      </c>
      <c r="N247" s="24" t="b">
        <v>1</v>
      </c>
      <c r="O247" s="24" t="b">
        <v>0</v>
      </c>
      <c r="Q247" s="24" t="s">
        <v>379</v>
      </c>
      <c r="V247" s="92">
        <v>91000</v>
      </c>
      <c r="W247" s="92">
        <v>92000</v>
      </c>
      <c r="X247" s="24" t="str">
        <f t="shared" si="19"/>
        <v/>
      </c>
    </row>
    <row r="248" spans="1:24" x14ac:dyDescent="0.2">
      <c r="A248" s="17">
        <v>91100</v>
      </c>
      <c r="B248" s="15" t="s">
        <v>161</v>
      </c>
      <c r="C248" s="21">
        <f t="shared" si="15"/>
        <v>91100</v>
      </c>
      <c r="D248" s="21" t="str">
        <f t="shared" si="16"/>
        <v>Depr. Expense Furniture &amp; Fix</v>
      </c>
      <c r="E248" s="21" t="str">
        <f t="shared" si="17"/>
        <v/>
      </c>
      <c r="F248" s="21"/>
      <c r="G248" s="24">
        <f t="shared" si="18"/>
        <v>92001</v>
      </c>
      <c r="H248" s="24">
        <v>92001</v>
      </c>
      <c r="I248" s="24" t="s">
        <v>450</v>
      </c>
      <c r="J248" s="24" t="s">
        <v>554</v>
      </c>
      <c r="K248" s="24" t="s">
        <v>549</v>
      </c>
      <c r="L248" s="24" t="s">
        <v>552</v>
      </c>
      <c r="M248" s="24">
        <v>66000</v>
      </c>
      <c r="N248" s="24" t="b">
        <v>1</v>
      </c>
      <c r="O248" s="24" t="b">
        <v>0</v>
      </c>
      <c r="Q248" s="24" t="s">
        <v>381</v>
      </c>
      <c r="V248" s="92">
        <v>92001</v>
      </c>
      <c r="W248" s="92">
        <v>93999</v>
      </c>
      <c r="X248" s="24" t="str">
        <f t="shared" si="19"/>
        <v/>
      </c>
    </row>
    <row r="249" spans="1:24" x14ac:dyDescent="0.2">
      <c r="A249" s="17">
        <v>91200</v>
      </c>
      <c r="B249" s="15" t="s">
        <v>162</v>
      </c>
      <c r="C249" s="21">
        <f t="shared" si="15"/>
        <v>91200</v>
      </c>
      <c r="D249" s="21" t="str">
        <f t="shared" si="16"/>
        <v>Depr. Expense Equipment</v>
      </c>
      <c r="E249" s="21" t="str">
        <f t="shared" si="17"/>
        <v/>
      </c>
      <c r="F249" s="21"/>
      <c r="G249" s="24">
        <f t="shared" si="18"/>
        <v>94000</v>
      </c>
      <c r="H249" s="24">
        <v>94000</v>
      </c>
      <c r="I249" s="24" t="s">
        <v>291</v>
      </c>
      <c r="J249" s="24" t="s">
        <v>554</v>
      </c>
      <c r="K249" s="24" t="s">
        <v>549</v>
      </c>
      <c r="L249" s="24" t="s">
        <v>552</v>
      </c>
      <c r="M249" s="24">
        <v>66000</v>
      </c>
      <c r="N249" s="24" t="b">
        <v>1</v>
      </c>
      <c r="O249" s="24" t="b">
        <v>0</v>
      </c>
      <c r="Q249" s="24" t="s">
        <v>382</v>
      </c>
      <c r="V249" s="92">
        <v>94000</v>
      </c>
      <c r="W249" s="92">
        <v>96800</v>
      </c>
      <c r="X249" s="24" t="str">
        <f t="shared" si="19"/>
        <v/>
      </c>
    </row>
    <row r="250" spans="1:24" x14ac:dyDescent="0.2">
      <c r="A250" s="17">
        <v>91280</v>
      </c>
      <c r="B250" s="26" t="s">
        <v>536</v>
      </c>
      <c r="C250" s="21">
        <f t="shared" si="15"/>
        <v>91280</v>
      </c>
      <c r="D250" s="21" t="str">
        <f t="shared" si="16"/>
        <v>Depr. Expense Tooling</v>
      </c>
      <c r="E250" s="21" t="str">
        <f t="shared" si="17"/>
        <v/>
      </c>
      <c r="F250" s="21"/>
      <c r="G250" s="24">
        <f t="shared" si="18"/>
        <v>94100</v>
      </c>
      <c r="H250" s="24">
        <v>94100</v>
      </c>
      <c r="I250" s="24" t="s">
        <v>170</v>
      </c>
      <c r="J250" s="24" t="s">
        <v>554</v>
      </c>
      <c r="K250" s="24" t="s">
        <v>549</v>
      </c>
      <c r="L250" s="24" t="s">
        <v>552</v>
      </c>
      <c r="M250" s="24">
        <v>66000</v>
      </c>
      <c r="N250" s="24" t="b">
        <v>1</v>
      </c>
      <c r="O250" s="24" t="b">
        <v>0</v>
      </c>
      <c r="Q250" s="24" t="s">
        <v>382</v>
      </c>
      <c r="V250" s="92">
        <v>94000</v>
      </c>
      <c r="W250" s="92">
        <v>96800</v>
      </c>
      <c r="X250" s="24" t="str">
        <f t="shared" si="19"/>
        <v/>
      </c>
    </row>
    <row r="251" spans="1:24" x14ac:dyDescent="0.2">
      <c r="A251" s="17">
        <v>91300</v>
      </c>
      <c r="B251" s="15" t="s">
        <v>163</v>
      </c>
      <c r="C251" s="21">
        <f t="shared" si="15"/>
        <v>91300</v>
      </c>
      <c r="D251" s="21" t="str">
        <f t="shared" si="16"/>
        <v>Depr. Expense Computers</v>
      </c>
      <c r="E251" s="21" t="str">
        <f t="shared" si="17"/>
        <v/>
      </c>
      <c r="F251" s="21"/>
      <c r="G251" s="24">
        <f t="shared" si="18"/>
        <v>94200</v>
      </c>
      <c r="H251" s="24">
        <v>94200</v>
      </c>
      <c r="I251" s="24" t="s">
        <v>271</v>
      </c>
      <c r="J251" s="24" t="s">
        <v>554</v>
      </c>
      <c r="K251" s="24" t="s">
        <v>549</v>
      </c>
      <c r="L251" s="24" t="s">
        <v>552</v>
      </c>
      <c r="M251" s="24">
        <v>66000</v>
      </c>
      <c r="N251" s="24" t="b">
        <v>1</v>
      </c>
      <c r="O251" s="24" t="b">
        <v>0</v>
      </c>
      <c r="Q251" s="24" t="s">
        <v>382</v>
      </c>
      <c r="V251" s="92">
        <v>94000</v>
      </c>
      <c r="W251" s="92">
        <v>96800</v>
      </c>
      <c r="X251" s="24" t="str">
        <f t="shared" si="19"/>
        <v/>
      </c>
    </row>
    <row r="252" spans="1:24" x14ac:dyDescent="0.2">
      <c r="A252" s="17">
        <v>91400</v>
      </c>
      <c r="B252" s="15" t="s">
        <v>164</v>
      </c>
      <c r="C252" s="21">
        <f t="shared" si="15"/>
        <v>91400</v>
      </c>
      <c r="D252" s="21" t="str">
        <f t="shared" si="16"/>
        <v>Depr. Expense Lease Improvement</v>
      </c>
      <c r="E252" s="21" t="str">
        <f t="shared" si="17"/>
        <v/>
      </c>
      <c r="F252" s="21"/>
      <c r="G252" s="24">
        <f t="shared" si="18"/>
        <v>94300</v>
      </c>
      <c r="H252" s="24">
        <v>94300</v>
      </c>
      <c r="I252" s="24" t="s">
        <v>171</v>
      </c>
      <c r="J252" s="24" t="s">
        <v>554</v>
      </c>
      <c r="K252" s="24" t="s">
        <v>549</v>
      </c>
      <c r="L252" s="24" t="s">
        <v>552</v>
      </c>
      <c r="M252" s="24">
        <v>66000</v>
      </c>
      <c r="N252" s="24" t="b">
        <v>1</v>
      </c>
      <c r="O252" s="24" t="b">
        <v>0</v>
      </c>
      <c r="Q252" s="24" t="s">
        <v>382</v>
      </c>
      <c r="V252" s="92">
        <v>94000</v>
      </c>
      <c r="W252" s="92">
        <v>96800</v>
      </c>
      <c r="X252" s="24" t="str">
        <f t="shared" si="19"/>
        <v/>
      </c>
    </row>
    <row r="253" spans="1:24" x14ac:dyDescent="0.2">
      <c r="A253" s="17">
        <v>91500</v>
      </c>
      <c r="B253" s="15" t="s">
        <v>165</v>
      </c>
      <c r="C253" s="21">
        <f t="shared" si="15"/>
        <v>91500</v>
      </c>
      <c r="D253" s="21" t="str">
        <f t="shared" si="16"/>
        <v>Depr. Expense Improvement</v>
      </c>
      <c r="E253" s="21" t="str">
        <f t="shared" si="17"/>
        <v/>
      </c>
      <c r="F253" s="21"/>
      <c r="G253" s="24">
        <f t="shared" si="18"/>
        <v>94400</v>
      </c>
      <c r="H253" s="24">
        <v>94400</v>
      </c>
      <c r="I253" s="24" t="s">
        <v>172</v>
      </c>
      <c r="J253" s="24" t="s">
        <v>554</v>
      </c>
      <c r="K253" s="24" t="s">
        <v>549</v>
      </c>
      <c r="L253" s="24" t="s">
        <v>552</v>
      </c>
      <c r="M253" s="24">
        <v>66000</v>
      </c>
      <c r="N253" s="24" t="b">
        <v>1</v>
      </c>
      <c r="O253" s="24" t="b">
        <v>0</v>
      </c>
      <c r="Q253" s="24" t="s">
        <v>382</v>
      </c>
      <c r="V253" s="92">
        <v>94000</v>
      </c>
      <c r="W253" s="92">
        <v>96800</v>
      </c>
      <c r="X253" s="24" t="str">
        <f t="shared" si="19"/>
        <v/>
      </c>
    </row>
    <row r="254" spans="1:24" x14ac:dyDescent="0.2">
      <c r="A254" s="17">
        <v>91600</v>
      </c>
      <c r="B254" s="15" t="s">
        <v>206</v>
      </c>
      <c r="C254" s="21">
        <f t="shared" si="15"/>
        <v>91600</v>
      </c>
      <c r="D254" s="21" t="str">
        <f t="shared" si="16"/>
        <v>Amort. Expense Land Improve</v>
      </c>
      <c r="E254" s="21" t="str">
        <f t="shared" si="17"/>
        <v/>
      </c>
      <c r="F254" s="21"/>
      <c r="G254" s="24">
        <f t="shared" si="18"/>
        <v>94500</v>
      </c>
      <c r="H254" s="24">
        <v>94500</v>
      </c>
      <c r="I254" s="24" t="s">
        <v>173</v>
      </c>
      <c r="J254" s="24" t="s">
        <v>554</v>
      </c>
      <c r="K254" s="24" t="s">
        <v>549</v>
      </c>
      <c r="L254" s="24" t="s">
        <v>552</v>
      </c>
      <c r="M254" s="24">
        <v>66000</v>
      </c>
      <c r="N254" s="24" t="b">
        <v>1</v>
      </c>
      <c r="O254" s="24" t="b">
        <v>0</v>
      </c>
      <c r="Q254" s="24" t="s">
        <v>382</v>
      </c>
      <c r="V254" s="92">
        <v>94000</v>
      </c>
      <c r="W254" s="92">
        <v>96800</v>
      </c>
      <c r="X254" s="24" t="str">
        <f t="shared" si="19"/>
        <v/>
      </c>
    </row>
    <row r="255" spans="1:24" x14ac:dyDescent="0.2">
      <c r="A255" s="17">
        <v>91700</v>
      </c>
      <c r="B255" s="15" t="s">
        <v>166</v>
      </c>
      <c r="C255" s="21">
        <f t="shared" si="15"/>
        <v>91700</v>
      </c>
      <c r="D255" s="21" t="str">
        <f t="shared" si="16"/>
        <v>Amort. Expense Software Costs</v>
      </c>
      <c r="E255" s="21" t="str">
        <f t="shared" si="17"/>
        <v/>
      </c>
      <c r="F255" s="21"/>
      <c r="G255" s="24">
        <f t="shared" si="18"/>
        <v>94600</v>
      </c>
      <c r="H255" s="24">
        <v>94600</v>
      </c>
      <c r="I255" s="24" t="s">
        <v>283</v>
      </c>
      <c r="J255" s="24" t="s">
        <v>554</v>
      </c>
      <c r="K255" s="24" t="s">
        <v>549</v>
      </c>
      <c r="L255" s="24" t="s">
        <v>552</v>
      </c>
      <c r="M255" s="24">
        <v>66000</v>
      </c>
      <c r="N255" s="24" t="b">
        <v>1</v>
      </c>
      <c r="O255" s="24" t="b">
        <v>0</v>
      </c>
      <c r="Q255" s="24" t="s">
        <v>382</v>
      </c>
      <c r="V255" s="92">
        <v>94000</v>
      </c>
      <c r="W255" s="92">
        <v>96800</v>
      </c>
      <c r="X255" s="24" t="str">
        <f t="shared" si="19"/>
        <v/>
      </c>
    </row>
    <row r="256" spans="1:24" x14ac:dyDescent="0.2">
      <c r="A256" s="17">
        <v>91800</v>
      </c>
      <c r="B256" s="15" t="s">
        <v>167</v>
      </c>
      <c r="C256" s="21">
        <f t="shared" si="15"/>
        <v>91800</v>
      </c>
      <c r="D256" s="21" t="str">
        <f t="shared" si="16"/>
        <v>Amort. Expense Org. Costs</v>
      </c>
      <c r="E256" s="21" t="str">
        <f t="shared" si="17"/>
        <v/>
      </c>
      <c r="F256" s="21"/>
      <c r="G256" s="24">
        <f t="shared" si="18"/>
        <v>95000</v>
      </c>
      <c r="H256" s="24">
        <v>95000</v>
      </c>
      <c r="I256" s="24" t="s">
        <v>174</v>
      </c>
      <c r="J256" s="24" t="s">
        <v>554</v>
      </c>
      <c r="K256" s="24" t="s">
        <v>549</v>
      </c>
      <c r="L256" s="24" t="s">
        <v>552</v>
      </c>
      <c r="M256" s="24">
        <v>66000</v>
      </c>
      <c r="N256" s="24" t="b">
        <v>1</v>
      </c>
      <c r="O256" s="24" t="b">
        <v>0</v>
      </c>
      <c r="Q256" s="24" t="s">
        <v>382</v>
      </c>
      <c r="V256" s="92">
        <v>94000</v>
      </c>
      <c r="W256" s="92">
        <v>96800</v>
      </c>
      <c r="X256" s="24" t="str">
        <f t="shared" si="19"/>
        <v/>
      </c>
    </row>
    <row r="257" spans="1:24" x14ac:dyDescent="0.2">
      <c r="A257" s="17">
        <v>91900</v>
      </c>
      <c r="B257" s="15" t="s">
        <v>168</v>
      </c>
      <c r="C257" s="21">
        <f t="shared" si="15"/>
        <v>91900</v>
      </c>
      <c r="D257" s="21" t="str">
        <f t="shared" si="16"/>
        <v>Amort. Expense Intangible</v>
      </c>
      <c r="E257" s="21" t="str">
        <f t="shared" si="17"/>
        <v/>
      </c>
      <c r="F257" s="21"/>
      <c r="G257" s="24">
        <f t="shared" si="18"/>
        <v>95100</v>
      </c>
      <c r="H257" s="24">
        <v>95100</v>
      </c>
      <c r="I257" s="24" t="s">
        <v>175</v>
      </c>
      <c r="J257" s="24" t="s">
        <v>554</v>
      </c>
      <c r="K257" s="24" t="s">
        <v>549</v>
      </c>
      <c r="L257" s="24" t="s">
        <v>552</v>
      </c>
      <c r="M257" s="24">
        <v>66000</v>
      </c>
      <c r="N257" s="24" t="b">
        <v>1</v>
      </c>
      <c r="O257" s="24" t="b">
        <v>0</v>
      </c>
      <c r="Q257" s="24" t="s">
        <v>382</v>
      </c>
      <c r="V257" s="92">
        <v>94000</v>
      </c>
      <c r="W257" s="92">
        <v>96800</v>
      </c>
      <c r="X257" s="24" t="str">
        <f t="shared" si="19"/>
        <v/>
      </c>
    </row>
    <row r="258" spans="1:24" x14ac:dyDescent="0.2">
      <c r="A258" s="17">
        <v>92000</v>
      </c>
      <c r="B258" s="15" t="s">
        <v>169</v>
      </c>
      <c r="C258" s="21">
        <f t="shared" si="15"/>
        <v>92000</v>
      </c>
      <c r="D258" s="21" t="str">
        <f t="shared" si="16"/>
        <v>Amort. Expense Securities</v>
      </c>
      <c r="E258" s="21" t="str">
        <f t="shared" si="17"/>
        <v/>
      </c>
      <c r="F258" s="21"/>
      <c r="G258" s="24">
        <f t="shared" si="18"/>
        <v>95200</v>
      </c>
      <c r="H258" s="24">
        <v>95200</v>
      </c>
      <c r="I258" s="24" t="s">
        <v>272</v>
      </c>
      <c r="J258" s="24" t="s">
        <v>554</v>
      </c>
      <c r="K258" s="24" t="s">
        <v>549</v>
      </c>
      <c r="L258" s="24" t="s">
        <v>552</v>
      </c>
      <c r="M258" s="24">
        <v>66000</v>
      </c>
      <c r="N258" s="24" t="b">
        <v>1</v>
      </c>
      <c r="O258" s="24" t="b">
        <v>0</v>
      </c>
      <c r="Q258" s="24" t="s">
        <v>382</v>
      </c>
      <c r="V258" s="92">
        <v>94000</v>
      </c>
      <c r="W258" s="92">
        <v>96800</v>
      </c>
      <c r="X258" s="24" t="str">
        <f t="shared" si="19"/>
        <v/>
      </c>
    </row>
    <row r="259" spans="1:24" x14ac:dyDescent="0.2">
      <c r="A259" s="17">
        <v>92001</v>
      </c>
      <c r="B259" s="15" t="s">
        <v>450</v>
      </c>
      <c r="C259" s="21">
        <f t="shared" si="15"/>
        <v>92001</v>
      </c>
      <c r="D259" s="21" t="str">
        <f t="shared" si="16"/>
        <v>Other G &amp; A Expense (1)</v>
      </c>
      <c r="E259" s="21" t="str">
        <f t="shared" si="17"/>
        <v/>
      </c>
      <c r="F259" s="21"/>
      <c r="G259" s="24">
        <f t="shared" si="18"/>
        <v>95300</v>
      </c>
      <c r="H259" s="24">
        <v>95300</v>
      </c>
      <c r="I259" s="24" t="s">
        <v>285</v>
      </c>
      <c r="J259" s="24" t="s">
        <v>554</v>
      </c>
      <c r="K259" s="24" t="s">
        <v>549</v>
      </c>
      <c r="L259" s="24" t="s">
        <v>552</v>
      </c>
      <c r="M259" s="24">
        <v>66000</v>
      </c>
      <c r="N259" s="24" t="b">
        <v>1</v>
      </c>
      <c r="O259" s="24" t="b">
        <v>0</v>
      </c>
      <c r="Q259" s="24" t="s">
        <v>382</v>
      </c>
      <c r="V259" s="92">
        <v>94000</v>
      </c>
      <c r="W259" s="92">
        <v>96800</v>
      </c>
      <c r="X259" s="24" t="str">
        <f t="shared" si="19"/>
        <v/>
      </c>
    </row>
    <row r="260" spans="1:24" x14ac:dyDescent="0.2">
      <c r="A260" s="17">
        <v>94000</v>
      </c>
      <c r="B260" s="15" t="s">
        <v>291</v>
      </c>
      <c r="C260" s="21">
        <f t="shared" ref="C260:C293" si="20">VLOOKUP(A260,$H$3:$I$287,1,FALSE)</f>
        <v>94000</v>
      </c>
      <c r="D260" s="21" t="str">
        <f t="shared" ref="D260:D293" si="21">VLOOKUP(A260,$H$3:$I$287,2,FALSE)</f>
        <v>XXXX SALES &amp; MARKETING XXXX</v>
      </c>
      <c r="E260" s="21" t="str">
        <f t="shared" ref="E260:E310" si="22">IF(B260=D260,"","CHANGE")</f>
        <v/>
      </c>
      <c r="F260" s="21"/>
      <c r="G260" s="24">
        <f t="shared" ref="G260:G297" si="23">VLOOKUP(H260,$A$3:$B$310,1,FALSE)</f>
        <v>95400</v>
      </c>
      <c r="H260" s="24">
        <v>95400</v>
      </c>
      <c r="I260" s="24" t="s">
        <v>177</v>
      </c>
      <c r="J260" s="24" t="s">
        <v>554</v>
      </c>
      <c r="K260" s="24" t="s">
        <v>549</v>
      </c>
      <c r="L260" s="24" t="s">
        <v>552</v>
      </c>
      <c r="M260" s="24">
        <v>66000</v>
      </c>
      <c r="N260" s="24" t="b">
        <v>1</v>
      </c>
      <c r="O260" s="24" t="b">
        <v>0</v>
      </c>
      <c r="Q260" s="24" t="s">
        <v>382</v>
      </c>
      <c r="V260" s="92">
        <v>94000</v>
      </c>
      <c r="W260" s="92">
        <v>96800</v>
      </c>
      <c r="X260" s="24" t="str">
        <f t="shared" ref="X260:X297" si="24">IF(H260&gt;=V260,IF(H260&lt;=W260,"","ERROR"),"ERROR")</f>
        <v/>
      </c>
    </row>
    <row r="261" spans="1:24" x14ac:dyDescent="0.2">
      <c r="A261" s="17">
        <v>94100</v>
      </c>
      <c r="B261" s="15" t="s">
        <v>170</v>
      </c>
      <c r="C261" s="21">
        <f t="shared" si="20"/>
        <v>94100</v>
      </c>
      <c r="D261" s="21" t="str">
        <f t="shared" si="21"/>
        <v>Damaged Goods</v>
      </c>
      <c r="E261" s="21" t="str">
        <f t="shared" si="22"/>
        <v/>
      </c>
      <c r="F261" s="21"/>
      <c r="G261" s="24">
        <f t="shared" si="23"/>
        <v>95500</v>
      </c>
      <c r="H261" s="24">
        <v>95500</v>
      </c>
      <c r="I261" s="24" t="s">
        <v>176</v>
      </c>
      <c r="J261" s="24" t="s">
        <v>554</v>
      </c>
      <c r="K261" s="24" t="s">
        <v>549</v>
      </c>
      <c r="L261" s="24" t="s">
        <v>552</v>
      </c>
      <c r="M261" s="24">
        <v>66000</v>
      </c>
      <c r="N261" s="24" t="b">
        <v>1</v>
      </c>
      <c r="O261" s="24" t="b">
        <v>0</v>
      </c>
      <c r="Q261" s="24" t="s">
        <v>382</v>
      </c>
      <c r="V261" s="92">
        <v>94000</v>
      </c>
      <c r="W261" s="92">
        <v>96800</v>
      </c>
      <c r="X261" s="24" t="str">
        <f t="shared" si="24"/>
        <v/>
      </c>
    </row>
    <row r="262" spans="1:24" x14ac:dyDescent="0.2">
      <c r="A262" s="17">
        <v>94200</v>
      </c>
      <c r="B262" s="15" t="s">
        <v>271</v>
      </c>
      <c r="C262" s="21">
        <f t="shared" si="20"/>
        <v>94200</v>
      </c>
      <c r="D262" s="21" t="str">
        <f t="shared" si="21"/>
        <v>Transaction Fees</v>
      </c>
      <c r="E262" s="21" t="str">
        <f t="shared" si="22"/>
        <v/>
      </c>
      <c r="F262" s="21"/>
      <c r="G262" s="24">
        <f t="shared" si="23"/>
        <v>95600</v>
      </c>
      <c r="H262" s="24">
        <v>95600</v>
      </c>
      <c r="I262" s="24" t="s">
        <v>284</v>
      </c>
      <c r="J262" s="24" t="s">
        <v>554</v>
      </c>
      <c r="K262" s="24" t="s">
        <v>549</v>
      </c>
      <c r="L262" s="24" t="s">
        <v>552</v>
      </c>
      <c r="M262" s="24">
        <v>66000</v>
      </c>
      <c r="N262" s="24" t="b">
        <v>1</v>
      </c>
      <c r="O262" s="24" t="b">
        <v>0</v>
      </c>
      <c r="Q262" s="24" t="s">
        <v>382</v>
      </c>
      <c r="V262" s="92">
        <v>94000</v>
      </c>
      <c r="W262" s="92">
        <v>96800</v>
      </c>
      <c r="X262" s="24" t="str">
        <f t="shared" si="24"/>
        <v/>
      </c>
    </row>
    <row r="263" spans="1:24" x14ac:dyDescent="0.2">
      <c r="A263" s="17">
        <v>94300</v>
      </c>
      <c r="B263" s="15" t="s">
        <v>171</v>
      </c>
      <c r="C263" s="21">
        <f t="shared" si="20"/>
        <v>94300</v>
      </c>
      <c r="D263" s="21" t="str">
        <f t="shared" si="21"/>
        <v>Collection Expense</v>
      </c>
      <c r="E263" s="21" t="str">
        <f t="shared" si="22"/>
        <v/>
      </c>
      <c r="F263" s="21"/>
      <c r="G263" s="24">
        <f t="shared" si="23"/>
        <v>95800</v>
      </c>
      <c r="H263" s="24">
        <v>95800</v>
      </c>
      <c r="I263" s="24" t="s">
        <v>113</v>
      </c>
      <c r="J263" s="24" t="s">
        <v>554</v>
      </c>
      <c r="K263" s="24" t="s">
        <v>549</v>
      </c>
      <c r="L263" s="24" t="s">
        <v>552</v>
      </c>
      <c r="M263" s="24">
        <v>66000</v>
      </c>
      <c r="N263" s="24" t="b">
        <v>1</v>
      </c>
      <c r="O263" s="24" t="b">
        <v>0</v>
      </c>
      <c r="Q263" s="24" t="s">
        <v>382</v>
      </c>
      <c r="V263" s="92">
        <v>94000</v>
      </c>
      <c r="W263" s="92">
        <v>96800</v>
      </c>
      <c r="X263" s="24" t="str">
        <f t="shared" si="24"/>
        <v/>
      </c>
    </row>
    <row r="264" spans="1:24" x14ac:dyDescent="0.2">
      <c r="A264" s="17">
        <v>94400</v>
      </c>
      <c r="B264" s="15" t="s">
        <v>172</v>
      </c>
      <c r="C264" s="21">
        <f t="shared" si="20"/>
        <v>94400</v>
      </c>
      <c r="D264" s="21" t="str">
        <f t="shared" si="21"/>
        <v>Bad Debt Expense</v>
      </c>
      <c r="E264" s="21" t="str">
        <f t="shared" si="22"/>
        <v/>
      </c>
      <c r="F264" s="21"/>
      <c r="G264" s="24">
        <f t="shared" si="23"/>
        <v>95900</v>
      </c>
      <c r="H264" s="24">
        <v>95900</v>
      </c>
      <c r="I264" s="24" t="s">
        <v>154</v>
      </c>
      <c r="J264" s="24" t="s">
        <v>554</v>
      </c>
      <c r="K264" s="24" t="s">
        <v>549</v>
      </c>
      <c r="L264" s="24" t="s">
        <v>552</v>
      </c>
      <c r="M264" s="24">
        <v>66000</v>
      </c>
      <c r="N264" s="24" t="b">
        <v>1</v>
      </c>
      <c r="O264" s="24" t="b">
        <v>0</v>
      </c>
      <c r="Q264" s="24" t="s">
        <v>382</v>
      </c>
      <c r="V264" s="92">
        <v>94000</v>
      </c>
      <c r="W264" s="92">
        <v>96800</v>
      </c>
      <c r="X264" s="24" t="str">
        <f t="shared" si="24"/>
        <v/>
      </c>
    </row>
    <row r="265" spans="1:24" x14ac:dyDescent="0.2">
      <c r="A265" s="17">
        <v>94500</v>
      </c>
      <c r="B265" s="15" t="s">
        <v>173</v>
      </c>
      <c r="C265" s="21">
        <f t="shared" si="20"/>
        <v>94500</v>
      </c>
      <c r="D265" s="21" t="str">
        <f t="shared" si="21"/>
        <v>Freight-Out</v>
      </c>
      <c r="E265" s="21" t="str">
        <f t="shared" si="22"/>
        <v/>
      </c>
      <c r="F265" s="21"/>
      <c r="G265" s="24">
        <f t="shared" si="23"/>
        <v>96000</v>
      </c>
      <c r="H265" s="24">
        <v>96000</v>
      </c>
      <c r="I265" s="24" t="s">
        <v>273</v>
      </c>
      <c r="J265" s="24" t="s">
        <v>554</v>
      </c>
      <c r="K265" s="24" t="s">
        <v>549</v>
      </c>
      <c r="L265" s="24" t="s">
        <v>552</v>
      </c>
      <c r="M265" s="24">
        <v>66000</v>
      </c>
      <c r="N265" s="24" t="b">
        <v>1</v>
      </c>
      <c r="O265" s="24" t="b">
        <v>0</v>
      </c>
      <c r="Q265" s="24" t="s">
        <v>382</v>
      </c>
      <c r="V265" s="92">
        <v>94000</v>
      </c>
      <c r="W265" s="92">
        <v>96800</v>
      </c>
      <c r="X265" s="24" t="str">
        <f t="shared" si="24"/>
        <v/>
      </c>
    </row>
    <row r="266" spans="1:24" x14ac:dyDescent="0.2">
      <c r="A266" s="17">
        <v>94600</v>
      </c>
      <c r="B266" s="15" t="s">
        <v>283</v>
      </c>
      <c r="C266" s="21">
        <f t="shared" si="20"/>
        <v>94600</v>
      </c>
      <c r="D266" s="21" t="str">
        <f t="shared" si="21"/>
        <v>Warranty Expense</v>
      </c>
      <c r="E266" s="21" t="str">
        <f t="shared" si="22"/>
        <v/>
      </c>
      <c r="F266" s="21"/>
      <c r="G266" s="24">
        <f t="shared" si="23"/>
        <v>96100</v>
      </c>
      <c r="H266" s="24">
        <v>96100</v>
      </c>
      <c r="I266" s="24" t="s">
        <v>274</v>
      </c>
      <c r="J266" s="24" t="s">
        <v>554</v>
      </c>
      <c r="K266" s="24" t="s">
        <v>549</v>
      </c>
      <c r="L266" s="24" t="s">
        <v>552</v>
      </c>
      <c r="M266" s="24">
        <v>66000</v>
      </c>
      <c r="N266" s="24" t="b">
        <v>1</v>
      </c>
      <c r="O266" s="24" t="b">
        <v>0</v>
      </c>
      <c r="Q266" s="24" t="s">
        <v>382</v>
      </c>
      <c r="V266" s="92">
        <v>94000</v>
      </c>
      <c r="W266" s="92">
        <v>96800</v>
      </c>
      <c r="X266" s="24" t="str">
        <f t="shared" si="24"/>
        <v/>
      </c>
    </row>
    <row r="267" spans="1:24" x14ac:dyDescent="0.2">
      <c r="A267" s="17">
        <v>95000</v>
      </c>
      <c r="B267" s="15" t="s">
        <v>174</v>
      </c>
      <c r="C267" s="21">
        <f t="shared" si="20"/>
        <v>95000</v>
      </c>
      <c r="D267" s="21" t="str">
        <f t="shared" si="21"/>
        <v>Advertising</v>
      </c>
      <c r="E267" s="21" t="str">
        <f t="shared" si="22"/>
        <v/>
      </c>
      <c r="F267" s="21"/>
      <c r="G267" s="24">
        <f t="shared" si="23"/>
        <v>96200</v>
      </c>
      <c r="H267" s="24">
        <v>96200</v>
      </c>
      <c r="I267" s="24" t="s">
        <v>275</v>
      </c>
      <c r="J267" s="24" t="s">
        <v>554</v>
      </c>
      <c r="K267" s="24" t="s">
        <v>549</v>
      </c>
      <c r="L267" s="24" t="s">
        <v>552</v>
      </c>
      <c r="M267" s="24">
        <v>66000</v>
      </c>
      <c r="N267" s="24" t="b">
        <v>1</v>
      </c>
      <c r="O267" s="24" t="b">
        <v>0</v>
      </c>
      <c r="Q267" s="24" t="s">
        <v>382</v>
      </c>
      <c r="V267" s="92">
        <v>94000</v>
      </c>
      <c r="W267" s="92">
        <v>96800</v>
      </c>
      <c r="X267" s="24" t="str">
        <f t="shared" si="24"/>
        <v/>
      </c>
    </row>
    <row r="268" spans="1:24" x14ac:dyDescent="0.2">
      <c r="A268" s="17">
        <v>95100</v>
      </c>
      <c r="B268" s="15" t="s">
        <v>175</v>
      </c>
      <c r="C268" s="21">
        <f t="shared" si="20"/>
        <v>95100</v>
      </c>
      <c r="D268" s="21" t="str">
        <f t="shared" si="21"/>
        <v>Marketing</v>
      </c>
      <c r="E268" s="21" t="str">
        <f t="shared" si="22"/>
        <v/>
      </c>
      <c r="F268" s="21"/>
      <c r="G268" s="24">
        <f t="shared" si="23"/>
        <v>96300</v>
      </c>
      <c r="H268" s="24">
        <v>96300</v>
      </c>
      <c r="I268" s="24" t="s">
        <v>276</v>
      </c>
      <c r="J268" s="24" t="s">
        <v>554</v>
      </c>
      <c r="K268" s="24" t="s">
        <v>549</v>
      </c>
      <c r="L268" s="24" t="s">
        <v>552</v>
      </c>
      <c r="M268" s="24">
        <v>66000</v>
      </c>
      <c r="N268" s="24" t="b">
        <v>1</v>
      </c>
      <c r="O268" s="24" t="b">
        <v>0</v>
      </c>
      <c r="Q268" s="24" t="s">
        <v>382</v>
      </c>
      <c r="V268" s="92">
        <v>94000</v>
      </c>
      <c r="W268" s="92">
        <v>96800</v>
      </c>
      <c r="X268" s="24" t="str">
        <f t="shared" si="24"/>
        <v/>
      </c>
    </row>
    <row r="269" spans="1:24" x14ac:dyDescent="0.2">
      <c r="A269" s="17">
        <v>95200</v>
      </c>
      <c r="B269" s="15" t="s">
        <v>272</v>
      </c>
      <c r="C269" s="21">
        <f t="shared" si="20"/>
        <v>95200</v>
      </c>
      <c r="D269" s="21" t="str">
        <f t="shared" si="21"/>
        <v>Public Relations</v>
      </c>
      <c r="E269" s="21" t="str">
        <f t="shared" si="22"/>
        <v/>
      </c>
      <c r="F269" s="21"/>
      <c r="G269" s="24">
        <f t="shared" si="23"/>
        <v>96400</v>
      </c>
      <c r="H269" s="24">
        <v>96400</v>
      </c>
      <c r="I269" s="24" t="s">
        <v>277</v>
      </c>
      <c r="J269" s="24" t="s">
        <v>554</v>
      </c>
      <c r="K269" s="24" t="s">
        <v>549</v>
      </c>
      <c r="L269" s="24" t="s">
        <v>552</v>
      </c>
      <c r="M269" s="24">
        <v>66000</v>
      </c>
      <c r="N269" s="24" t="b">
        <v>1</v>
      </c>
      <c r="O269" s="24" t="b">
        <v>0</v>
      </c>
      <c r="Q269" s="24" t="s">
        <v>382</v>
      </c>
      <c r="V269" s="92">
        <v>94000</v>
      </c>
      <c r="W269" s="92">
        <v>96800</v>
      </c>
      <c r="X269" s="24" t="str">
        <f t="shared" si="24"/>
        <v/>
      </c>
    </row>
    <row r="270" spans="1:24" x14ac:dyDescent="0.2">
      <c r="A270" s="17">
        <v>95300</v>
      </c>
      <c r="B270" s="15" t="s">
        <v>285</v>
      </c>
      <c r="C270" s="21">
        <f t="shared" si="20"/>
        <v>95300</v>
      </c>
      <c r="D270" s="21" t="str">
        <f t="shared" si="21"/>
        <v>Trade Shows</v>
      </c>
      <c r="E270" s="21" t="str">
        <f t="shared" si="22"/>
        <v/>
      </c>
      <c r="F270" s="21"/>
      <c r="G270" s="24">
        <f t="shared" si="23"/>
        <v>96500</v>
      </c>
      <c r="H270" s="24">
        <v>96500</v>
      </c>
      <c r="I270" s="24" t="s">
        <v>278</v>
      </c>
      <c r="J270" s="24" t="s">
        <v>554</v>
      </c>
      <c r="K270" s="24" t="s">
        <v>549</v>
      </c>
      <c r="L270" s="24" t="s">
        <v>552</v>
      </c>
      <c r="M270" s="24">
        <v>66000</v>
      </c>
      <c r="N270" s="24" t="b">
        <v>1</v>
      </c>
      <c r="O270" s="24" t="b">
        <v>0</v>
      </c>
      <c r="Q270" s="24" t="s">
        <v>382</v>
      </c>
      <c r="V270" s="92">
        <v>94000</v>
      </c>
      <c r="W270" s="92">
        <v>96800</v>
      </c>
      <c r="X270" s="24" t="str">
        <f t="shared" si="24"/>
        <v/>
      </c>
    </row>
    <row r="271" spans="1:24" x14ac:dyDescent="0.2">
      <c r="A271" s="17">
        <v>95400</v>
      </c>
      <c r="B271" s="15" t="s">
        <v>177</v>
      </c>
      <c r="C271" s="21">
        <f t="shared" si="20"/>
        <v>95400</v>
      </c>
      <c r="D271" s="21" t="str">
        <f t="shared" si="21"/>
        <v>Promotions</v>
      </c>
      <c r="E271" s="21" t="str">
        <f t="shared" si="22"/>
        <v/>
      </c>
      <c r="F271" s="21"/>
      <c r="G271" s="24">
        <f t="shared" si="23"/>
        <v>96600</v>
      </c>
      <c r="H271" s="24">
        <v>96600</v>
      </c>
      <c r="I271" s="24" t="s">
        <v>279</v>
      </c>
      <c r="J271" s="24" t="s">
        <v>554</v>
      </c>
      <c r="K271" s="24" t="s">
        <v>549</v>
      </c>
      <c r="L271" s="24" t="s">
        <v>552</v>
      </c>
      <c r="M271" s="24">
        <v>66000</v>
      </c>
      <c r="N271" s="24" t="b">
        <v>1</v>
      </c>
      <c r="O271" s="24" t="b">
        <v>0</v>
      </c>
      <c r="Q271" s="24" t="s">
        <v>382</v>
      </c>
      <c r="V271" s="92">
        <v>94000</v>
      </c>
      <c r="W271" s="92">
        <v>96800</v>
      </c>
      <c r="X271" s="24" t="str">
        <f t="shared" si="24"/>
        <v/>
      </c>
    </row>
    <row r="272" spans="1:24" x14ac:dyDescent="0.2">
      <c r="A272" s="17">
        <v>95500</v>
      </c>
      <c r="B272" s="15" t="s">
        <v>176</v>
      </c>
      <c r="C272" s="21">
        <f t="shared" si="20"/>
        <v>95500</v>
      </c>
      <c r="D272" s="21" t="str">
        <f t="shared" si="21"/>
        <v>Market Research</v>
      </c>
      <c r="E272" s="21" t="str">
        <f t="shared" si="22"/>
        <v/>
      </c>
      <c r="F272" s="21"/>
      <c r="G272" s="24">
        <f t="shared" si="23"/>
        <v>96800</v>
      </c>
      <c r="H272" s="24">
        <v>96800</v>
      </c>
      <c r="I272" s="24" t="s">
        <v>178</v>
      </c>
      <c r="J272" s="24" t="s">
        <v>554</v>
      </c>
      <c r="K272" s="24" t="s">
        <v>549</v>
      </c>
      <c r="L272" s="24" t="s">
        <v>552</v>
      </c>
      <c r="M272" s="24">
        <v>66000</v>
      </c>
      <c r="N272" s="24" t="b">
        <v>1</v>
      </c>
      <c r="O272" s="24" t="b">
        <v>0</v>
      </c>
      <c r="Q272" s="24" t="s">
        <v>382</v>
      </c>
      <c r="V272" s="92">
        <v>94000</v>
      </c>
      <c r="W272" s="92">
        <v>96800</v>
      </c>
      <c r="X272" s="24" t="str">
        <f t="shared" si="24"/>
        <v/>
      </c>
    </row>
    <row r="273" spans="1:24" x14ac:dyDescent="0.2">
      <c r="A273" s="17">
        <v>95600</v>
      </c>
      <c r="B273" s="15" t="s">
        <v>284</v>
      </c>
      <c r="C273" s="21">
        <f t="shared" si="20"/>
        <v>95600</v>
      </c>
      <c r="D273" s="21" t="str">
        <f t="shared" si="21"/>
        <v>Sales - Salaries &amp; Overheads</v>
      </c>
      <c r="E273" s="21" t="str">
        <f t="shared" si="22"/>
        <v/>
      </c>
      <c r="F273" s="21"/>
      <c r="G273" s="24">
        <f t="shared" si="23"/>
        <v>96801</v>
      </c>
      <c r="H273" s="24">
        <v>96801</v>
      </c>
      <c r="I273" s="24" t="s">
        <v>292</v>
      </c>
      <c r="J273" s="24" t="s">
        <v>554</v>
      </c>
      <c r="K273" s="24" t="s">
        <v>549</v>
      </c>
      <c r="L273" s="24" t="s">
        <v>552</v>
      </c>
      <c r="M273" s="24">
        <v>66000</v>
      </c>
      <c r="N273" s="24" t="b">
        <v>1</v>
      </c>
      <c r="O273" s="24" t="b">
        <v>0</v>
      </c>
      <c r="Q273" s="24" t="s">
        <v>383</v>
      </c>
      <c r="V273" s="92">
        <v>96801</v>
      </c>
      <c r="W273" s="92">
        <v>96999</v>
      </c>
      <c r="X273" s="24" t="str">
        <f t="shared" si="24"/>
        <v/>
      </c>
    </row>
    <row r="274" spans="1:24" x14ac:dyDescent="0.2">
      <c r="A274" s="17">
        <v>95800</v>
      </c>
      <c r="B274" s="15" t="s">
        <v>113</v>
      </c>
      <c r="C274" s="21">
        <f t="shared" si="20"/>
        <v>95800</v>
      </c>
      <c r="D274" s="21" t="str">
        <f t="shared" si="21"/>
        <v>Commissions</v>
      </c>
      <c r="E274" s="21" t="str">
        <f t="shared" si="22"/>
        <v/>
      </c>
      <c r="F274" s="21"/>
      <c r="G274" s="24">
        <f t="shared" si="23"/>
        <v>96980</v>
      </c>
      <c r="H274" s="24">
        <v>96980</v>
      </c>
      <c r="I274" s="24" t="s">
        <v>280</v>
      </c>
      <c r="J274" s="24" t="s">
        <v>554</v>
      </c>
      <c r="K274" s="24" t="s">
        <v>549</v>
      </c>
      <c r="L274" s="24" t="s">
        <v>552</v>
      </c>
      <c r="M274" s="24">
        <v>66000</v>
      </c>
      <c r="N274" s="24" t="b">
        <v>1</v>
      </c>
      <c r="O274" s="24" t="b">
        <v>0</v>
      </c>
      <c r="Q274" s="24" t="s">
        <v>383</v>
      </c>
      <c r="V274" s="92">
        <v>96801</v>
      </c>
      <c r="W274" s="92">
        <v>96999</v>
      </c>
      <c r="X274" s="24" t="str">
        <f t="shared" si="24"/>
        <v/>
      </c>
    </row>
    <row r="275" spans="1:24" x14ac:dyDescent="0.2">
      <c r="A275" s="17">
        <v>95900</v>
      </c>
      <c r="B275" s="15" t="s">
        <v>154</v>
      </c>
      <c r="C275" s="21">
        <f t="shared" si="20"/>
        <v>95900</v>
      </c>
      <c r="D275" s="21" t="str">
        <f t="shared" si="21"/>
        <v>Meals &amp; Entertainment</v>
      </c>
      <c r="E275" s="21" t="str">
        <f t="shared" si="22"/>
        <v/>
      </c>
      <c r="F275" s="21"/>
      <c r="G275" s="24">
        <f t="shared" si="23"/>
        <v>96985</v>
      </c>
      <c r="H275" s="24">
        <v>96985</v>
      </c>
      <c r="I275" s="24" t="s">
        <v>281</v>
      </c>
      <c r="J275" s="24" t="s">
        <v>554</v>
      </c>
      <c r="K275" s="24" t="s">
        <v>549</v>
      </c>
      <c r="L275" s="24" t="s">
        <v>552</v>
      </c>
      <c r="M275" s="24">
        <v>66000</v>
      </c>
      <c r="N275" s="24" t="b">
        <v>1</v>
      </c>
      <c r="O275" s="24" t="b">
        <v>0</v>
      </c>
      <c r="Q275" s="24" t="s">
        <v>383</v>
      </c>
      <c r="V275" s="92">
        <v>96801</v>
      </c>
      <c r="W275" s="92">
        <v>96999</v>
      </c>
      <c r="X275" s="24" t="str">
        <f t="shared" si="24"/>
        <v/>
      </c>
    </row>
    <row r="276" spans="1:24" x14ac:dyDescent="0.2">
      <c r="A276" s="17">
        <v>96000</v>
      </c>
      <c r="B276" s="15" t="s">
        <v>273</v>
      </c>
      <c r="C276" s="21">
        <f t="shared" si="20"/>
        <v>96000</v>
      </c>
      <c r="D276" s="21" t="str">
        <f t="shared" si="21"/>
        <v>Sales Travel - Airline, Rail</v>
      </c>
      <c r="E276" s="21" t="str">
        <f t="shared" si="22"/>
        <v/>
      </c>
      <c r="F276" s="21"/>
      <c r="G276" s="24">
        <f t="shared" si="23"/>
        <v>97000</v>
      </c>
      <c r="H276" s="24">
        <v>97000</v>
      </c>
      <c r="I276" s="24" t="s">
        <v>311</v>
      </c>
      <c r="J276" s="24" t="s">
        <v>554</v>
      </c>
      <c r="K276" s="24" t="s">
        <v>551</v>
      </c>
      <c r="L276" s="24" t="s">
        <v>552</v>
      </c>
      <c r="M276" s="24">
        <v>66000</v>
      </c>
      <c r="N276" s="24" t="b">
        <v>1</v>
      </c>
      <c r="O276" s="24" t="b">
        <v>0</v>
      </c>
      <c r="Q276" s="24" t="s">
        <v>384</v>
      </c>
      <c r="V276" s="92">
        <v>97000</v>
      </c>
      <c r="W276" s="92">
        <v>97199</v>
      </c>
      <c r="X276" s="24" t="str">
        <f t="shared" si="24"/>
        <v/>
      </c>
    </row>
    <row r="277" spans="1:24" x14ac:dyDescent="0.2">
      <c r="A277" s="17">
        <v>96100</v>
      </c>
      <c r="B277" s="15" t="s">
        <v>274</v>
      </c>
      <c r="C277" s="21">
        <f t="shared" si="20"/>
        <v>96100</v>
      </c>
      <c r="D277" s="21" t="str">
        <f t="shared" si="21"/>
        <v>Sales Travel - Rental Car</v>
      </c>
      <c r="E277" s="21" t="str">
        <f t="shared" si="22"/>
        <v/>
      </c>
      <c r="F277" s="21"/>
      <c r="G277" s="24">
        <f t="shared" si="23"/>
        <v>97100</v>
      </c>
      <c r="H277" s="24">
        <v>97100</v>
      </c>
      <c r="I277" s="24" t="s">
        <v>179</v>
      </c>
      <c r="J277" s="90" t="s">
        <v>554</v>
      </c>
      <c r="K277" s="24" t="s">
        <v>551</v>
      </c>
      <c r="L277" s="24" t="s">
        <v>552</v>
      </c>
      <c r="M277" s="24">
        <v>66000</v>
      </c>
      <c r="N277" s="24" t="b">
        <v>1</v>
      </c>
      <c r="O277" s="24" t="b">
        <v>0</v>
      </c>
      <c r="Q277" s="24" t="s">
        <v>384</v>
      </c>
      <c r="V277" s="92">
        <v>97000</v>
      </c>
      <c r="W277" s="92">
        <v>97199</v>
      </c>
      <c r="X277" s="24" t="str">
        <f t="shared" si="24"/>
        <v/>
      </c>
    </row>
    <row r="278" spans="1:24" x14ac:dyDescent="0.2">
      <c r="A278" s="17">
        <v>96200</v>
      </c>
      <c r="B278" s="15" t="s">
        <v>275</v>
      </c>
      <c r="C278" s="21">
        <f t="shared" si="20"/>
        <v>96200</v>
      </c>
      <c r="D278" s="21" t="str">
        <f t="shared" si="21"/>
        <v>Sales Travel - Parking &amp; Tolls</v>
      </c>
      <c r="E278" s="21" t="str">
        <f t="shared" si="22"/>
        <v/>
      </c>
      <c r="F278" s="21"/>
      <c r="G278" s="24">
        <f t="shared" si="23"/>
        <v>97200</v>
      </c>
      <c r="H278" s="24">
        <v>97200</v>
      </c>
      <c r="I278" s="24" t="s">
        <v>180</v>
      </c>
      <c r="J278" s="24" t="s">
        <v>554</v>
      </c>
      <c r="K278" s="24" t="s">
        <v>551</v>
      </c>
      <c r="L278" s="24" t="s">
        <v>552</v>
      </c>
      <c r="M278" s="24">
        <v>66000</v>
      </c>
      <c r="N278" s="24" t="b">
        <v>1</v>
      </c>
      <c r="O278" s="24" t="b">
        <v>0</v>
      </c>
      <c r="Q278" s="24" t="s">
        <v>385</v>
      </c>
      <c r="V278" s="92">
        <v>97200</v>
      </c>
      <c r="W278" s="92">
        <v>97499</v>
      </c>
      <c r="X278" s="24" t="str">
        <f t="shared" si="24"/>
        <v/>
      </c>
    </row>
    <row r="279" spans="1:24" x14ac:dyDescent="0.2">
      <c r="A279" s="17">
        <v>96300</v>
      </c>
      <c r="B279" s="15" t="s">
        <v>276</v>
      </c>
      <c r="C279" s="21">
        <f t="shared" si="20"/>
        <v>96300</v>
      </c>
      <c r="D279" s="21" t="str">
        <f t="shared" si="21"/>
        <v>Sales Travel - Ground Transportation</v>
      </c>
      <c r="E279" s="21" t="str">
        <f t="shared" si="22"/>
        <v/>
      </c>
      <c r="F279" s="21"/>
      <c r="G279" s="24">
        <f t="shared" si="23"/>
        <v>97500</v>
      </c>
      <c r="H279" s="24">
        <v>97500</v>
      </c>
      <c r="I279" s="24" t="s">
        <v>181</v>
      </c>
      <c r="J279" s="24" t="s">
        <v>554</v>
      </c>
      <c r="K279" s="24" t="s">
        <v>551</v>
      </c>
      <c r="L279" s="24" t="s">
        <v>552</v>
      </c>
      <c r="M279" s="24">
        <v>66000</v>
      </c>
      <c r="N279" s="24" t="b">
        <v>1</v>
      </c>
      <c r="O279" s="24" t="b">
        <v>0</v>
      </c>
      <c r="Q279" s="24" t="s">
        <v>386</v>
      </c>
      <c r="V279" s="92">
        <v>97500</v>
      </c>
      <c r="W279" s="92">
        <v>97599</v>
      </c>
      <c r="X279" s="24" t="str">
        <f t="shared" si="24"/>
        <v/>
      </c>
    </row>
    <row r="280" spans="1:24" x14ac:dyDescent="0.2">
      <c r="A280" s="17">
        <v>96400</v>
      </c>
      <c r="B280" s="15" t="s">
        <v>277</v>
      </c>
      <c r="C280" s="21">
        <f t="shared" si="20"/>
        <v>96400</v>
      </c>
      <c r="D280" s="21" t="str">
        <f t="shared" si="21"/>
        <v>Sales Travel - Business Auto Expense</v>
      </c>
      <c r="E280" s="21" t="str">
        <f t="shared" si="22"/>
        <v/>
      </c>
      <c r="F280" s="21"/>
      <c r="G280" s="24">
        <f t="shared" si="23"/>
        <v>97600</v>
      </c>
      <c r="H280" s="24">
        <v>97600</v>
      </c>
      <c r="I280" s="24" t="s">
        <v>182</v>
      </c>
      <c r="J280" s="24" t="s">
        <v>554</v>
      </c>
      <c r="K280" s="24" t="s">
        <v>551</v>
      </c>
      <c r="L280" s="24" t="s">
        <v>552</v>
      </c>
      <c r="M280" s="24">
        <v>66000</v>
      </c>
      <c r="N280" s="24" t="b">
        <v>1</v>
      </c>
      <c r="O280" s="24" t="b">
        <v>0</v>
      </c>
      <c r="Q280" s="24" t="s">
        <v>387</v>
      </c>
      <c r="V280" s="92">
        <v>97600</v>
      </c>
      <c r="W280" s="92">
        <v>97699</v>
      </c>
      <c r="X280" s="24" t="str">
        <f t="shared" si="24"/>
        <v/>
      </c>
    </row>
    <row r="281" spans="1:24" x14ac:dyDescent="0.2">
      <c r="A281" s="17">
        <v>96500</v>
      </c>
      <c r="B281" s="15" t="s">
        <v>278</v>
      </c>
      <c r="C281" s="21">
        <f t="shared" si="20"/>
        <v>96500</v>
      </c>
      <c r="D281" s="21" t="str">
        <f t="shared" si="21"/>
        <v>Sales Travel - Per Diem Expense</v>
      </c>
      <c r="E281" s="21" t="str">
        <f t="shared" si="22"/>
        <v/>
      </c>
      <c r="F281" s="21"/>
      <c r="G281" s="24">
        <f t="shared" si="23"/>
        <v>97700</v>
      </c>
      <c r="H281" s="24">
        <v>97700</v>
      </c>
      <c r="I281" s="24" t="s">
        <v>493</v>
      </c>
      <c r="J281" s="24" t="s">
        <v>554</v>
      </c>
      <c r="K281" s="24" t="s">
        <v>551</v>
      </c>
      <c r="L281" s="24" t="s">
        <v>552</v>
      </c>
      <c r="M281" s="24">
        <v>66000</v>
      </c>
      <c r="N281" s="24" t="b">
        <v>1</v>
      </c>
      <c r="O281" s="24" t="b">
        <v>0</v>
      </c>
      <c r="Q281" s="24" t="s">
        <v>521</v>
      </c>
      <c r="V281" s="92">
        <v>97700</v>
      </c>
      <c r="W281" s="92">
        <v>97749</v>
      </c>
      <c r="X281" s="24" t="str">
        <f t="shared" si="24"/>
        <v/>
      </c>
    </row>
    <row r="282" spans="1:24" x14ac:dyDescent="0.2">
      <c r="A282" s="17">
        <v>96600</v>
      </c>
      <c r="B282" s="15" t="s">
        <v>279</v>
      </c>
      <c r="C282" s="21">
        <f t="shared" si="20"/>
        <v>96600</v>
      </c>
      <c r="D282" s="21" t="str">
        <f t="shared" si="21"/>
        <v>Sales Travel - Lodging</v>
      </c>
      <c r="E282" s="21" t="str">
        <f t="shared" si="22"/>
        <v/>
      </c>
      <c r="F282" s="21"/>
      <c r="G282" s="24">
        <f t="shared" si="23"/>
        <v>97750</v>
      </c>
      <c r="H282" s="24">
        <v>97750</v>
      </c>
      <c r="I282" s="24" t="s">
        <v>523</v>
      </c>
      <c r="J282" s="24" t="s">
        <v>554</v>
      </c>
      <c r="K282" s="24" t="s">
        <v>549</v>
      </c>
      <c r="L282" s="24" t="s">
        <v>552</v>
      </c>
      <c r="M282" s="24">
        <v>66000</v>
      </c>
      <c r="N282" s="24" t="b">
        <v>1</v>
      </c>
      <c r="O282" s="24" t="b">
        <v>0</v>
      </c>
      <c r="Q282" s="24" t="s">
        <v>522</v>
      </c>
      <c r="V282" s="92">
        <v>97750</v>
      </c>
      <c r="W282" s="92">
        <v>97799</v>
      </c>
      <c r="X282" s="24" t="str">
        <f t="shared" si="24"/>
        <v/>
      </c>
    </row>
    <row r="283" spans="1:24" x14ac:dyDescent="0.2">
      <c r="A283" s="17">
        <v>96800</v>
      </c>
      <c r="B283" s="15" t="s">
        <v>178</v>
      </c>
      <c r="C283" s="21">
        <f t="shared" si="20"/>
        <v>96800</v>
      </c>
      <c r="D283" s="21" t="str">
        <f t="shared" si="21"/>
        <v>Field Expense</v>
      </c>
      <c r="E283" s="21" t="str">
        <f t="shared" si="22"/>
        <v/>
      </c>
      <c r="F283" s="21"/>
      <c r="G283" s="24">
        <f t="shared" si="23"/>
        <v>97800</v>
      </c>
      <c r="H283" s="24">
        <v>97800</v>
      </c>
      <c r="I283" s="24" t="s">
        <v>366</v>
      </c>
      <c r="J283" s="24" t="s">
        <v>554</v>
      </c>
      <c r="K283" s="24" t="s">
        <v>551</v>
      </c>
      <c r="L283" s="24" t="s">
        <v>552</v>
      </c>
      <c r="M283" s="24">
        <v>66000</v>
      </c>
      <c r="N283" s="24" t="b">
        <v>1</v>
      </c>
      <c r="O283" s="24" t="b">
        <v>0</v>
      </c>
      <c r="Q283" s="24" t="s">
        <v>388</v>
      </c>
      <c r="V283" s="92">
        <v>97800</v>
      </c>
      <c r="W283" s="92">
        <v>97899</v>
      </c>
      <c r="X283" s="24" t="str">
        <f t="shared" si="24"/>
        <v/>
      </c>
    </row>
    <row r="284" spans="1:24" x14ac:dyDescent="0.2">
      <c r="A284" s="17">
        <v>96801</v>
      </c>
      <c r="B284" s="15" t="s">
        <v>292</v>
      </c>
      <c r="C284" s="21">
        <f t="shared" si="20"/>
        <v>96801</v>
      </c>
      <c r="D284" s="21" t="str">
        <f t="shared" si="21"/>
        <v>XXXX RESEARCH &amp; DEVELOPMENT XXXX</v>
      </c>
      <c r="E284" s="21" t="str">
        <f t="shared" si="22"/>
        <v/>
      </c>
      <c r="F284" s="21"/>
      <c r="G284" s="24">
        <f t="shared" si="23"/>
        <v>97900</v>
      </c>
      <c r="H284" s="24">
        <v>97900</v>
      </c>
      <c r="I284" s="24" t="s">
        <v>367</v>
      </c>
      <c r="J284" s="24" t="s">
        <v>554</v>
      </c>
      <c r="K284" s="24" t="s">
        <v>551</v>
      </c>
      <c r="L284" s="24" t="s">
        <v>552</v>
      </c>
      <c r="M284" s="24">
        <v>66000</v>
      </c>
      <c r="N284" s="24" t="b">
        <v>1</v>
      </c>
      <c r="O284" s="24" t="b">
        <v>0</v>
      </c>
      <c r="Q284" s="24" t="s">
        <v>491</v>
      </c>
      <c r="V284" s="92">
        <v>97900</v>
      </c>
      <c r="W284" s="92">
        <v>97999</v>
      </c>
      <c r="X284" s="24" t="str">
        <f t="shared" si="24"/>
        <v/>
      </c>
    </row>
    <row r="285" spans="1:24" x14ac:dyDescent="0.2">
      <c r="A285" s="17">
        <v>96980</v>
      </c>
      <c r="B285" s="15" t="s">
        <v>280</v>
      </c>
      <c r="C285" s="21">
        <f t="shared" si="20"/>
        <v>96980</v>
      </c>
      <c r="D285" s="21" t="str">
        <f t="shared" si="21"/>
        <v>Software Development Costs</v>
      </c>
      <c r="E285" s="21" t="str">
        <f t="shared" si="22"/>
        <v/>
      </c>
      <c r="F285" s="21"/>
      <c r="G285" s="24">
        <f t="shared" si="23"/>
        <v>98000</v>
      </c>
      <c r="H285" s="24">
        <v>98000</v>
      </c>
      <c r="I285" s="24" t="s">
        <v>480</v>
      </c>
      <c r="J285" s="24" t="s">
        <v>554</v>
      </c>
      <c r="K285" s="24" t="s">
        <v>551</v>
      </c>
      <c r="L285" s="24" t="s">
        <v>552</v>
      </c>
      <c r="M285" s="24">
        <v>66000</v>
      </c>
      <c r="N285" s="24" t="b">
        <v>1</v>
      </c>
      <c r="O285" s="24" t="b">
        <v>0</v>
      </c>
      <c r="Q285" s="24" t="s">
        <v>492</v>
      </c>
      <c r="V285" s="92">
        <v>98000</v>
      </c>
      <c r="W285" s="92">
        <v>98099</v>
      </c>
      <c r="X285" s="24" t="str">
        <f t="shared" si="24"/>
        <v/>
      </c>
    </row>
    <row r="286" spans="1:24" x14ac:dyDescent="0.2">
      <c r="A286" s="17">
        <v>96985</v>
      </c>
      <c r="B286" s="15" t="s">
        <v>281</v>
      </c>
      <c r="C286" s="21">
        <f t="shared" si="20"/>
        <v>96985</v>
      </c>
      <c r="D286" s="21" t="str">
        <f t="shared" si="21"/>
        <v>Product Development Costs</v>
      </c>
      <c r="E286" s="21" t="str">
        <f t="shared" si="22"/>
        <v/>
      </c>
      <c r="F286" s="21"/>
      <c r="G286" s="24">
        <f t="shared" si="23"/>
        <v>98100</v>
      </c>
      <c r="H286" s="24">
        <v>98100</v>
      </c>
      <c r="I286" s="24" t="s">
        <v>481</v>
      </c>
      <c r="J286" s="24" t="s">
        <v>554</v>
      </c>
      <c r="K286" s="24" t="s">
        <v>551</v>
      </c>
      <c r="L286" s="24" t="s">
        <v>552</v>
      </c>
      <c r="M286" s="24">
        <v>66000</v>
      </c>
      <c r="N286" s="24" t="b">
        <v>1</v>
      </c>
      <c r="O286" s="24" t="b">
        <v>0</v>
      </c>
      <c r="Q286" s="24" t="s">
        <v>525</v>
      </c>
      <c r="V286" s="92">
        <v>98100</v>
      </c>
      <c r="W286" s="92">
        <v>98149</v>
      </c>
      <c r="X286" s="24" t="str">
        <f t="shared" si="24"/>
        <v/>
      </c>
    </row>
    <row r="287" spans="1:24" x14ac:dyDescent="0.2">
      <c r="A287" s="17">
        <v>97000</v>
      </c>
      <c r="B287" s="15" t="s">
        <v>311</v>
      </c>
      <c r="C287" s="21">
        <f t="shared" si="20"/>
        <v>97000</v>
      </c>
      <c r="D287" s="21" t="str">
        <f t="shared" si="21"/>
        <v>XXXX OTHER REVENUE / EXPENSE XXXX</v>
      </c>
      <c r="E287" s="21" t="str">
        <f t="shared" si="22"/>
        <v/>
      </c>
      <c r="F287" s="21"/>
      <c r="G287" s="24">
        <f t="shared" si="23"/>
        <v>98150</v>
      </c>
      <c r="H287" s="24">
        <v>98150</v>
      </c>
      <c r="I287" s="24" t="s">
        <v>524</v>
      </c>
      <c r="J287" s="24" t="s">
        <v>554</v>
      </c>
      <c r="K287" s="24" t="s">
        <v>551</v>
      </c>
      <c r="L287" s="24" t="s">
        <v>552</v>
      </c>
      <c r="M287" s="24">
        <v>66000</v>
      </c>
      <c r="N287" s="24" t="b">
        <v>1</v>
      </c>
      <c r="O287" s="24" t="b">
        <v>0</v>
      </c>
      <c r="Q287" s="24" t="s">
        <v>526</v>
      </c>
      <c r="V287" s="92">
        <v>98150</v>
      </c>
      <c r="W287" s="92">
        <v>98199</v>
      </c>
      <c r="X287" s="24" t="str">
        <f t="shared" si="24"/>
        <v/>
      </c>
    </row>
    <row r="288" spans="1:24" x14ac:dyDescent="0.2">
      <c r="A288" s="17">
        <v>97100</v>
      </c>
      <c r="B288" s="15" t="s">
        <v>179</v>
      </c>
      <c r="C288" s="21">
        <f t="shared" si="20"/>
        <v>97100</v>
      </c>
      <c r="D288" s="21" t="str">
        <f t="shared" si="21"/>
        <v>Other Income</v>
      </c>
      <c r="E288" s="21" t="str">
        <f t="shared" si="22"/>
        <v/>
      </c>
      <c r="F288" s="21"/>
      <c r="G288" s="24">
        <f t="shared" si="23"/>
        <v>98200</v>
      </c>
      <c r="H288" s="24">
        <v>98200</v>
      </c>
      <c r="I288" s="24" t="s">
        <v>183</v>
      </c>
      <c r="J288" s="24" t="s">
        <v>554</v>
      </c>
      <c r="K288" s="24" t="s">
        <v>551</v>
      </c>
      <c r="L288" s="24" t="s">
        <v>552</v>
      </c>
      <c r="M288" s="24">
        <v>66000</v>
      </c>
      <c r="N288" s="24" t="b">
        <v>1</v>
      </c>
      <c r="O288" s="24" t="b">
        <v>0</v>
      </c>
      <c r="Q288" s="24" t="s">
        <v>389</v>
      </c>
      <c r="V288" s="92">
        <v>98200</v>
      </c>
      <c r="W288" s="92">
        <v>98499</v>
      </c>
      <c r="X288" s="24" t="str">
        <f t="shared" si="24"/>
        <v/>
      </c>
    </row>
    <row r="289" spans="1:24" x14ac:dyDescent="0.2">
      <c r="A289" s="17">
        <v>97200</v>
      </c>
      <c r="B289" s="15" t="s">
        <v>180</v>
      </c>
      <c r="C289" s="21">
        <f t="shared" si="20"/>
        <v>97200</v>
      </c>
      <c r="D289" s="21" t="str">
        <f t="shared" si="21"/>
        <v>Equity in Subsidiary Earnings</v>
      </c>
      <c r="E289" s="21" t="str">
        <f t="shared" si="22"/>
        <v/>
      </c>
      <c r="F289" s="21"/>
      <c r="G289" s="24">
        <f t="shared" si="23"/>
        <v>98500</v>
      </c>
      <c r="H289" s="24">
        <v>98500</v>
      </c>
      <c r="I289" s="24" t="s">
        <v>184</v>
      </c>
      <c r="J289" s="24" t="s">
        <v>554</v>
      </c>
      <c r="K289" s="24" t="s">
        <v>551</v>
      </c>
      <c r="L289" s="24" t="s">
        <v>552</v>
      </c>
      <c r="M289" s="24">
        <v>66000</v>
      </c>
      <c r="N289" s="24" t="b">
        <v>1</v>
      </c>
      <c r="O289" s="24" t="b">
        <v>0</v>
      </c>
      <c r="Q289" s="24" t="s">
        <v>401</v>
      </c>
      <c r="V289" s="92">
        <v>98500</v>
      </c>
      <c r="W289" s="92">
        <v>98899</v>
      </c>
      <c r="X289" s="24" t="str">
        <f t="shared" si="24"/>
        <v/>
      </c>
    </row>
    <row r="290" spans="1:24" x14ac:dyDescent="0.2">
      <c r="A290" s="17">
        <v>97500</v>
      </c>
      <c r="B290" s="15" t="s">
        <v>181</v>
      </c>
      <c r="C290" s="21">
        <f t="shared" si="20"/>
        <v>97500</v>
      </c>
      <c r="D290" s="21" t="str">
        <f t="shared" si="21"/>
        <v>Interest Income</v>
      </c>
      <c r="E290" s="21" t="str">
        <f t="shared" si="22"/>
        <v/>
      </c>
      <c r="F290" s="21"/>
      <c r="G290" s="24">
        <f t="shared" si="23"/>
        <v>98900</v>
      </c>
      <c r="H290" s="24">
        <v>98900</v>
      </c>
      <c r="I290" s="24" t="s">
        <v>312</v>
      </c>
      <c r="J290" s="24" t="s">
        <v>554</v>
      </c>
      <c r="K290" s="24" t="s">
        <v>549</v>
      </c>
      <c r="L290" s="24" t="s">
        <v>552</v>
      </c>
      <c r="M290" s="24">
        <v>66000</v>
      </c>
      <c r="N290" s="24" t="b">
        <v>1</v>
      </c>
      <c r="O290" s="24" t="b">
        <v>0</v>
      </c>
      <c r="Q290" s="24" t="s">
        <v>390</v>
      </c>
      <c r="V290" s="92">
        <v>98900</v>
      </c>
      <c r="W290" s="92">
        <v>99649</v>
      </c>
      <c r="X290" s="24" t="str">
        <f t="shared" si="24"/>
        <v/>
      </c>
    </row>
    <row r="291" spans="1:24" x14ac:dyDescent="0.2">
      <c r="A291" s="17">
        <v>97600</v>
      </c>
      <c r="B291" s="15" t="s">
        <v>182</v>
      </c>
      <c r="C291" s="21">
        <f t="shared" si="20"/>
        <v>97600</v>
      </c>
      <c r="D291" s="21" t="str">
        <f t="shared" si="21"/>
        <v>Dividend Income</v>
      </c>
      <c r="E291" s="21" t="str">
        <f t="shared" si="22"/>
        <v/>
      </c>
      <c r="F291" s="21"/>
      <c r="G291" s="24">
        <f t="shared" si="23"/>
        <v>99200</v>
      </c>
      <c r="H291" s="24">
        <v>99200</v>
      </c>
      <c r="I291" s="24" t="s">
        <v>187</v>
      </c>
      <c r="J291" s="24" t="s">
        <v>554</v>
      </c>
      <c r="K291" s="24" t="s">
        <v>549</v>
      </c>
      <c r="L291" s="24" t="s">
        <v>552</v>
      </c>
      <c r="M291" s="24">
        <v>66000</v>
      </c>
      <c r="N291" s="24" t="b">
        <v>1</v>
      </c>
      <c r="O291" s="24" t="b">
        <v>0</v>
      </c>
      <c r="Q291" s="24" t="s">
        <v>390</v>
      </c>
      <c r="V291" s="92">
        <v>98900</v>
      </c>
      <c r="W291" s="92">
        <v>99649</v>
      </c>
      <c r="X291" s="24" t="str">
        <f t="shared" si="24"/>
        <v/>
      </c>
    </row>
    <row r="292" spans="1:24" x14ac:dyDescent="0.2">
      <c r="A292" s="17">
        <v>97700</v>
      </c>
      <c r="B292" s="26" t="s">
        <v>493</v>
      </c>
      <c r="C292" s="21">
        <f t="shared" si="20"/>
        <v>97700</v>
      </c>
      <c r="D292" s="21" t="str">
        <f t="shared" si="21"/>
        <v>Realized Property Holding Gain (Loss)</v>
      </c>
      <c r="E292" s="21" t="str">
        <f t="shared" si="22"/>
        <v/>
      </c>
      <c r="F292" s="21"/>
      <c r="G292" s="24">
        <f t="shared" si="23"/>
        <v>99400</v>
      </c>
      <c r="H292" s="24">
        <v>99400</v>
      </c>
      <c r="I292" s="24" t="s">
        <v>188</v>
      </c>
      <c r="J292" s="24" t="s">
        <v>554</v>
      </c>
      <c r="K292" s="24" t="s">
        <v>549</v>
      </c>
      <c r="L292" s="24" t="s">
        <v>552</v>
      </c>
      <c r="M292" s="24">
        <v>66000</v>
      </c>
      <c r="N292" s="24" t="b">
        <v>1</v>
      </c>
      <c r="O292" s="24" t="b">
        <v>0</v>
      </c>
      <c r="Q292" s="24" t="s">
        <v>390</v>
      </c>
      <c r="V292" s="92">
        <v>98900</v>
      </c>
      <c r="W292" s="92">
        <v>99649</v>
      </c>
      <c r="X292" s="24" t="str">
        <f t="shared" si="24"/>
        <v/>
      </c>
    </row>
    <row r="293" spans="1:24" x14ac:dyDescent="0.2">
      <c r="A293" s="17">
        <v>97750</v>
      </c>
      <c r="B293" s="26" t="s">
        <v>523</v>
      </c>
      <c r="C293" s="21">
        <f t="shared" si="20"/>
        <v>97750</v>
      </c>
      <c r="D293" s="21" t="str">
        <f t="shared" si="21"/>
        <v>Impairment on Property Holding</v>
      </c>
      <c r="E293" s="21" t="str">
        <f t="shared" si="22"/>
        <v/>
      </c>
      <c r="F293" s="21"/>
      <c r="G293" s="24">
        <f t="shared" si="23"/>
        <v>99650</v>
      </c>
      <c r="H293" s="24">
        <v>99650</v>
      </c>
      <c r="I293" s="24" t="s">
        <v>297</v>
      </c>
      <c r="J293" s="24" t="s">
        <v>554</v>
      </c>
      <c r="K293" s="24" t="s">
        <v>549</v>
      </c>
      <c r="L293" s="24" t="s">
        <v>552</v>
      </c>
      <c r="M293" s="24">
        <v>66000</v>
      </c>
      <c r="N293" s="24" t="b">
        <v>1</v>
      </c>
      <c r="O293" s="24" t="b">
        <v>0</v>
      </c>
      <c r="Q293" s="24" t="s">
        <v>391</v>
      </c>
      <c r="V293" s="92">
        <v>99650</v>
      </c>
      <c r="W293" s="92">
        <v>99674</v>
      </c>
      <c r="X293" s="24" t="str">
        <f t="shared" si="24"/>
        <v/>
      </c>
    </row>
    <row r="294" spans="1:24" x14ac:dyDescent="0.2">
      <c r="A294" s="17">
        <v>97800</v>
      </c>
      <c r="B294" s="15" t="s">
        <v>366</v>
      </c>
      <c r="C294" s="21">
        <f>VLOOKUP(A294,$H$3:$I$310,1,FALSE)</f>
        <v>97800</v>
      </c>
      <c r="D294" s="21" t="str">
        <f>VLOOKUP(A294,$H$3:$I$310,2,FALSE)</f>
        <v>Realized Securities Holding Gain (Loss)</v>
      </c>
      <c r="E294" s="21" t="str">
        <f t="shared" si="22"/>
        <v/>
      </c>
      <c r="F294" s="21"/>
      <c r="G294" s="24">
        <f t="shared" si="23"/>
        <v>99675</v>
      </c>
      <c r="H294" s="24">
        <v>99675</v>
      </c>
      <c r="I294" s="24" t="s">
        <v>537</v>
      </c>
      <c r="J294" s="24" t="s">
        <v>554</v>
      </c>
      <c r="K294" s="24" t="s">
        <v>549</v>
      </c>
      <c r="L294" s="24" t="s">
        <v>552</v>
      </c>
      <c r="M294" s="24">
        <v>66000</v>
      </c>
      <c r="N294" s="24" t="b">
        <v>1</v>
      </c>
      <c r="O294" s="24" t="b">
        <v>0</v>
      </c>
      <c r="Q294" s="24" t="s">
        <v>392</v>
      </c>
      <c r="V294" s="92">
        <v>99675</v>
      </c>
      <c r="W294" s="92">
        <v>99689</v>
      </c>
      <c r="X294" s="24" t="str">
        <f t="shared" si="24"/>
        <v/>
      </c>
    </row>
    <row r="295" spans="1:24" x14ac:dyDescent="0.2">
      <c r="A295" s="17">
        <v>97900</v>
      </c>
      <c r="B295" s="15" t="s">
        <v>367</v>
      </c>
      <c r="C295" s="21">
        <f t="shared" ref="C295:C310" si="25">VLOOKUP(A295,$H$3:$I$310,1,FALSE)</f>
        <v>97900</v>
      </c>
      <c r="D295" s="21" t="str">
        <f t="shared" ref="D295:D310" si="26">VLOOKUP(A295,$H$3:$I$310,2,FALSE)</f>
        <v>Unrealized Securities Holding Gain (Loss)</v>
      </c>
      <c r="E295" s="21" t="str">
        <f t="shared" si="22"/>
        <v/>
      </c>
      <c r="F295" s="21"/>
      <c r="G295" s="24">
        <f t="shared" si="23"/>
        <v>99690</v>
      </c>
      <c r="H295" s="24">
        <v>99690</v>
      </c>
      <c r="I295" s="24" t="s">
        <v>298</v>
      </c>
      <c r="J295" s="24" t="s">
        <v>554</v>
      </c>
      <c r="K295" s="24" t="s">
        <v>549</v>
      </c>
      <c r="L295" s="24" t="s">
        <v>552</v>
      </c>
      <c r="M295" s="24">
        <v>66000</v>
      </c>
      <c r="N295" s="24" t="b">
        <v>1</v>
      </c>
      <c r="O295" s="24" t="b">
        <v>0</v>
      </c>
      <c r="Q295" s="24" t="s">
        <v>397</v>
      </c>
      <c r="V295" s="92">
        <v>99690</v>
      </c>
      <c r="W295" s="92">
        <v>99699</v>
      </c>
      <c r="X295" s="24" t="str">
        <f t="shared" si="24"/>
        <v/>
      </c>
    </row>
    <row r="296" spans="1:24" x14ac:dyDescent="0.2">
      <c r="A296" s="17">
        <v>98000</v>
      </c>
      <c r="B296" s="62" t="s">
        <v>480</v>
      </c>
      <c r="C296" s="21">
        <f t="shared" si="25"/>
        <v>98000</v>
      </c>
      <c r="D296" s="21" t="str">
        <f t="shared" si="26"/>
        <v>Realized Land Holding Gain (Loss)</v>
      </c>
      <c r="E296" s="21" t="str">
        <f t="shared" si="22"/>
        <v/>
      </c>
      <c r="F296" s="21"/>
      <c r="G296" s="24">
        <f t="shared" si="23"/>
        <v>99700</v>
      </c>
      <c r="H296" s="24">
        <v>99700</v>
      </c>
      <c r="I296" s="24" t="s">
        <v>299</v>
      </c>
      <c r="J296" s="24" t="s">
        <v>548</v>
      </c>
      <c r="K296" s="24" t="s">
        <v>549</v>
      </c>
      <c r="L296" s="24" t="s">
        <v>550</v>
      </c>
      <c r="N296" s="24" t="b">
        <v>1</v>
      </c>
      <c r="O296" s="24" t="b">
        <v>0</v>
      </c>
      <c r="Q296" s="24" t="s">
        <v>393</v>
      </c>
      <c r="V296" s="92">
        <v>99700</v>
      </c>
      <c r="W296" s="92">
        <v>99998</v>
      </c>
      <c r="X296" s="24" t="str">
        <f t="shared" si="24"/>
        <v/>
      </c>
    </row>
    <row r="297" spans="1:24" x14ac:dyDescent="0.2">
      <c r="A297" s="17">
        <v>98100</v>
      </c>
      <c r="B297" s="63" t="s">
        <v>481</v>
      </c>
      <c r="C297" s="21">
        <f t="shared" si="25"/>
        <v>98100</v>
      </c>
      <c r="D297" s="21" t="str">
        <f t="shared" si="26"/>
        <v>Unrealized Land Holding Gain (Loss)</v>
      </c>
      <c r="E297" s="21" t="str">
        <f t="shared" si="22"/>
        <v/>
      </c>
      <c r="F297" s="21"/>
      <c r="G297" s="24">
        <f t="shared" si="23"/>
        <v>99999</v>
      </c>
      <c r="H297" s="24">
        <v>99999</v>
      </c>
      <c r="I297" s="24" t="s">
        <v>300</v>
      </c>
      <c r="J297" s="24" t="s">
        <v>554</v>
      </c>
      <c r="K297" s="24" t="s">
        <v>549</v>
      </c>
      <c r="L297" s="24" t="s">
        <v>552</v>
      </c>
      <c r="M297" s="24">
        <v>66000</v>
      </c>
      <c r="N297" s="24" t="b">
        <v>1</v>
      </c>
      <c r="O297" s="24" t="b">
        <v>0</v>
      </c>
      <c r="Q297" s="24" t="s">
        <v>394</v>
      </c>
      <c r="V297" s="92">
        <v>99999</v>
      </c>
      <c r="W297" s="92">
        <v>99999</v>
      </c>
      <c r="X297" s="24" t="str">
        <f t="shared" si="24"/>
        <v/>
      </c>
    </row>
    <row r="298" spans="1:24" x14ac:dyDescent="0.2">
      <c r="A298" s="17">
        <v>98150</v>
      </c>
      <c r="B298" s="63" t="s">
        <v>524</v>
      </c>
      <c r="C298" s="21">
        <f t="shared" si="25"/>
        <v>98150</v>
      </c>
      <c r="D298" s="21" t="str">
        <f t="shared" si="26"/>
        <v>Forex Remeasurement Gain (Loss)</v>
      </c>
      <c r="E298" s="21" t="str">
        <f t="shared" si="22"/>
        <v/>
      </c>
      <c r="F298" s="21"/>
      <c r="V298" s="92"/>
      <c r="W298" s="92"/>
    </row>
    <row r="299" spans="1:24" x14ac:dyDescent="0.2">
      <c r="A299" s="17">
        <v>98200</v>
      </c>
      <c r="B299" s="15" t="s">
        <v>183</v>
      </c>
      <c r="C299" s="21">
        <f t="shared" si="25"/>
        <v>98200</v>
      </c>
      <c r="D299" s="21" t="str">
        <f t="shared" si="26"/>
        <v>Interest Expense</v>
      </c>
      <c r="E299" s="21" t="str">
        <f t="shared" si="22"/>
        <v/>
      </c>
      <c r="F299" s="21"/>
      <c r="V299" s="92"/>
      <c r="W299" s="92"/>
    </row>
    <row r="300" spans="1:24" x14ac:dyDescent="0.2">
      <c r="A300" s="17">
        <v>98500</v>
      </c>
      <c r="B300" s="15" t="s">
        <v>184</v>
      </c>
      <c r="C300" s="21">
        <f t="shared" si="25"/>
        <v>98500</v>
      </c>
      <c r="D300" s="21" t="str">
        <f t="shared" si="26"/>
        <v>Other Expense</v>
      </c>
      <c r="E300" s="21" t="str">
        <f t="shared" si="22"/>
        <v/>
      </c>
      <c r="F300" s="21"/>
      <c r="V300" s="92"/>
      <c r="W300" s="92"/>
    </row>
    <row r="301" spans="1:24" x14ac:dyDescent="0.2">
      <c r="A301" s="17">
        <v>98900</v>
      </c>
      <c r="B301" s="15" t="s">
        <v>312</v>
      </c>
      <c r="C301" s="21">
        <f t="shared" si="25"/>
        <v>98900</v>
      </c>
      <c r="D301" s="21" t="str">
        <f t="shared" si="26"/>
        <v>XXXX INCOME TAX EXPENSE XXXX</v>
      </c>
      <c r="E301" s="21" t="str">
        <f t="shared" si="22"/>
        <v/>
      </c>
      <c r="F301" s="21"/>
      <c r="V301" s="92"/>
      <c r="W301" s="92"/>
    </row>
    <row r="302" spans="1:24" x14ac:dyDescent="0.2">
      <c r="A302" s="17" t="s">
        <v>209</v>
      </c>
      <c r="B302" s="15" t="s">
        <v>209</v>
      </c>
      <c r="C302" s="21" t="e">
        <f t="shared" si="25"/>
        <v>#N/A</v>
      </c>
      <c r="D302" s="21" t="e">
        <f t="shared" si="26"/>
        <v>#N/A</v>
      </c>
      <c r="E302" s="21" t="e">
        <f t="shared" si="22"/>
        <v>#N/A</v>
      </c>
      <c r="F302" s="21"/>
      <c r="V302" s="92"/>
      <c r="W302" s="92"/>
    </row>
    <row r="303" spans="1:24" x14ac:dyDescent="0.2">
      <c r="A303" s="17" t="s">
        <v>209</v>
      </c>
      <c r="B303" s="15" t="s">
        <v>209</v>
      </c>
      <c r="C303" s="21" t="e">
        <f t="shared" si="25"/>
        <v>#N/A</v>
      </c>
      <c r="D303" s="21" t="e">
        <f t="shared" si="26"/>
        <v>#N/A</v>
      </c>
      <c r="E303" s="21" t="e">
        <f t="shared" si="22"/>
        <v>#N/A</v>
      </c>
      <c r="F303" s="21"/>
      <c r="V303" s="92"/>
      <c r="W303" s="92"/>
    </row>
    <row r="304" spans="1:24" x14ac:dyDescent="0.2">
      <c r="A304" s="17">
        <v>99200</v>
      </c>
      <c r="B304" s="15" t="s">
        <v>187</v>
      </c>
      <c r="C304" s="21">
        <f t="shared" si="25"/>
        <v>99200</v>
      </c>
      <c r="D304" s="21" t="str">
        <f t="shared" si="26"/>
        <v>State Replacement Tax</v>
      </c>
      <c r="E304" s="21" t="str">
        <f t="shared" si="22"/>
        <v/>
      </c>
      <c r="F304" s="21"/>
    </row>
    <row r="305" spans="1:6" x14ac:dyDescent="0.2">
      <c r="A305" s="17">
        <v>99400</v>
      </c>
      <c r="B305" s="15" t="s">
        <v>188</v>
      </c>
      <c r="C305" s="21">
        <f t="shared" si="25"/>
        <v>99400</v>
      </c>
      <c r="D305" s="21" t="str">
        <f t="shared" si="26"/>
        <v>Local Replacement Tax</v>
      </c>
      <c r="E305" s="21" t="str">
        <f t="shared" si="22"/>
        <v/>
      </c>
      <c r="F305" s="21"/>
    </row>
    <row r="306" spans="1:6" x14ac:dyDescent="0.2">
      <c r="A306" s="17">
        <v>99650</v>
      </c>
      <c r="B306" s="15" t="s">
        <v>297</v>
      </c>
      <c r="C306" s="21">
        <f t="shared" si="25"/>
        <v>99650</v>
      </c>
      <c r="D306" s="21" t="str">
        <f t="shared" si="26"/>
        <v>XXXX EXTRAORDINARY ITEMS XXXX</v>
      </c>
      <c r="E306" s="21" t="str">
        <f t="shared" si="22"/>
        <v/>
      </c>
      <c r="F306" s="21"/>
    </row>
    <row r="307" spans="1:6" x14ac:dyDescent="0.2">
      <c r="A307" s="17">
        <v>99675</v>
      </c>
      <c r="B307" s="26" t="s">
        <v>537</v>
      </c>
      <c r="C307" s="21">
        <f t="shared" si="25"/>
        <v>99675</v>
      </c>
      <c r="D307" s="21" t="str">
        <f t="shared" si="26"/>
        <v>XXXX CHANGES IN ACCT PRINCIPLES XXXX</v>
      </c>
      <c r="E307" s="21" t="str">
        <f t="shared" si="22"/>
        <v/>
      </c>
      <c r="F307" s="21"/>
    </row>
    <row r="308" spans="1:6" x14ac:dyDescent="0.2">
      <c r="A308" s="17">
        <v>99690</v>
      </c>
      <c r="B308" s="15" t="s">
        <v>298</v>
      </c>
      <c r="C308" s="21">
        <f t="shared" si="25"/>
        <v>99690</v>
      </c>
      <c r="D308" s="21" t="str">
        <f t="shared" si="26"/>
        <v>XXXX DISC OPERATIONS XXXX</v>
      </c>
      <c r="E308" s="21" t="str">
        <f t="shared" si="22"/>
        <v/>
      </c>
      <c r="F308" s="21"/>
    </row>
    <row r="309" spans="1:6" x14ac:dyDescent="0.2">
      <c r="A309" s="17">
        <v>99700</v>
      </c>
      <c r="B309" s="15" t="s">
        <v>299</v>
      </c>
      <c r="C309" s="21">
        <f t="shared" si="25"/>
        <v>99700</v>
      </c>
      <c r="D309" s="21" t="str">
        <f t="shared" si="26"/>
        <v>XXXX STATISTICAL ACCTS XXXX</v>
      </c>
      <c r="E309" s="21" t="str">
        <f t="shared" si="22"/>
        <v/>
      </c>
      <c r="F309" s="21"/>
    </row>
    <row r="310" spans="1:6" x14ac:dyDescent="0.2">
      <c r="A310" s="18">
        <v>99999</v>
      </c>
      <c r="B310" s="19" t="s">
        <v>300</v>
      </c>
      <c r="C310" s="21">
        <f t="shared" si="25"/>
        <v>99999</v>
      </c>
      <c r="D310" s="21" t="str">
        <f t="shared" si="26"/>
        <v>XXXX SCRATCH XXXX</v>
      </c>
      <c r="E310" s="21" t="str">
        <f t="shared" si="22"/>
        <v/>
      </c>
      <c r="F310" s="2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3"/>
  <sheetViews>
    <sheetView zoomScale="85" zoomScaleNormal="85" workbookViewId="0">
      <selection sqref="A1:B1"/>
    </sheetView>
  </sheetViews>
  <sheetFormatPr defaultRowHeight="12.75" x14ac:dyDescent="0.2"/>
  <cols>
    <col min="3" max="3" width="39.42578125" bestFit="1" customWidth="1"/>
    <col min="4" max="4" width="15.42578125" bestFit="1" customWidth="1"/>
    <col min="5" max="5" width="14.28515625" bestFit="1" customWidth="1"/>
    <col min="6" max="6" width="21.85546875" bestFit="1" customWidth="1"/>
    <col min="7" max="7" width="16.85546875" bestFit="1" customWidth="1"/>
    <col min="8" max="8" width="17.7109375" bestFit="1" customWidth="1"/>
    <col min="9" max="9" width="15" bestFit="1" customWidth="1"/>
    <col min="10" max="10" width="67" bestFit="1" customWidth="1"/>
    <col min="14" max="14" width="39.42578125" bestFit="1" customWidth="1"/>
  </cols>
  <sheetData>
    <row r="1" spans="1:15" x14ac:dyDescent="0.2">
      <c r="A1" t="s">
        <v>555</v>
      </c>
      <c r="B1" t="s">
        <v>556</v>
      </c>
      <c r="C1" t="s">
        <v>541</v>
      </c>
      <c r="D1" t="s">
        <v>542</v>
      </c>
      <c r="E1" t="s">
        <v>543</v>
      </c>
      <c r="F1" t="s">
        <v>544</v>
      </c>
      <c r="G1" t="s">
        <v>545</v>
      </c>
      <c r="H1" t="s">
        <v>546</v>
      </c>
      <c r="I1" t="s">
        <v>547</v>
      </c>
      <c r="J1" t="s">
        <v>317</v>
      </c>
      <c r="M1" s="36" t="s">
        <v>557</v>
      </c>
      <c r="N1" s="36" t="s">
        <v>558</v>
      </c>
      <c r="O1" s="36" t="s">
        <v>559</v>
      </c>
    </row>
    <row r="2" spans="1:15" x14ac:dyDescent="0.2">
      <c r="A2">
        <v>2</v>
      </c>
      <c r="B2">
        <v>10100</v>
      </c>
      <c r="C2" t="s">
        <v>1</v>
      </c>
      <c r="D2" t="s">
        <v>548</v>
      </c>
      <c r="E2" t="s">
        <v>549</v>
      </c>
      <c r="F2" t="s">
        <v>550</v>
      </c>
      <c r="H2" t="b">
        <v>1</v>
      </c>
      <c r="I2" t="b">
        <v>0</v>
      </c>
      <c r="J2" t="s">
        <v>511</v>
      </c>
      <c r="K2" s="91">
        <v>10000</v>
      </c>
      <c r="L2" s="91">
        <v>14999</v>
      </c>
      <c r="M2" t="str">
        <f t="shared" ref="M2:M65" si="0">IF(B2&gt;=K2,IF(B2&lt;=L2,"OK","ERROR"),"ERROR")</f>
        <v>OK</v>
      </c>
      <c r="N2" t="str">
        <f>VLOOKUP(B2,'COA - All'!$E$7:$F$340,2,FALSE)</f>
        <v>Cash in Bank</v>
      </c>
      <c r="O2" t="str">
        <f>IF(C2=N2,"OK","ERROR")</f>
        <v>OK</v>
      </c>
    </row>
    <row r="3" spans="1:15" x14ac:dyDescent="0.2">
      <c r="A3">
        <v>403</v>
      </c>
      <c r="B3">
        <v>11000</v>
      </c>
      <c r="C3" t="s">
        <v>1</v>
      </c>
      <c r="D3" t="s">
        <v>548</v>
      </c>
      <c r="E3" t="s">
        <v>549</v>
      </c>
      <c r="F3" t="s">
        <v>550</v>
      </c>
      <c r="H3" t="b">
        <v>1</v>
      </c>
      <c r="I3" t="b">
        <v>0</v>
      </c>
      <c r="J3" t="s">
        <v>511</v>
      </c>
      <c r="K3" s="91">
        <v>10000</v>
      </c>
      <c r="L3" s="91">
        <v>14999</v>
      </c>
      <c r="M3" t="str">
        <f t="shared" si="0"/>
        <v>OK</v>
      </c>
      <c r="N3" t="str">
        <f>VLOOKUP(B3,'COA - All'!$E$7:$F$340,2,FALSE)</f>
        <v>Cash in Bank</v>
      </c>
      <c r="O3" t="str">
        <f t="shared" ref="O3:O66" si="1">IF(C3=N3,"OK","ERROR")</f>
        <v>OK</v>
      </c>
    </row>
    <row r="4" spans="1:15" x14ac:dyDescent="0.2">
      <c r="A4">
        <v>4</v>
      </c>
      <c r="B4">
        <v>13000</v>
      </c>
      <c r="C4" t="s">
        <v>2</v>
      </c>
      <c r="D4" t="s">
        <v>548</v>
      </c>
      <c r="E4" t="s">
        <v>549</v>
      </c>
      <c r="F4" t="s">
        <v>550</v>
      </c>
      <c r="H4" t="b">
        <v>1</v>
      </c>
      <c r="I4" t="b">
        <v>0</v>
      </c>
      <c r="J4" t="s">
        <v>511</v>
      </c>
      <c r="K4" s="91">
        <v>10000</v>
      </c>
      <c r="L4" s="91">
        <v>14999</v>
      </c>
      <c r="M4" t="str">
        <f t="shared" si="0"/>
        <v>OK</v>
      </c>
      <c r="N4" t="str">
        <f>VLOOKUP(B4,'COA - All'!$E$7:$F$340,2,FALSE)</f>
        <v>Certificates of Deposit</v>
      </c>
      <c r="O4" t="str">
        <f t="shared" si="1"/>
        <v>OK</v>
      </c>
    </row>
    <row r="5" spans="1:15" x14ac:dyDescent="0.2">
      <c r="A5">
        <v>500</v>
      </c>
      <c r="B5">
        <v>13500</v>
      </c>
      <c r="C5" t="s">
        <v>316</v>
      </c>
      <c r="D5" t="s">
        <v>548</v>
      </c>
      <c r="E5" t="s">
        <v>549</v>
      </c>
      <c r="F5" t="s">
        <v>550</v>
      </c>
      <c r="H5" t="b">
        <v>1</v>
      </c>
      <c r="I5" t="b">
        <v>0</v>
      </c>
      <c r="J5" t="s">
        <v>511</v>
      </c>
      <c r="K5" s="91">
        <v>10000</v>
      </c>
      <c r="L5" s="91">
        <v>14999</v>
      </c>
      <c r="M5" t="str">
        <f t="shared" si="0"/>
        <v>OK</v>
      </c>
      <c r="N5" t="str">
        <f>VLOOKUP(B5,'COA - All'!$E$7:$F$340,2,FALSE)</f>
        <v>Undeposited Funds</v>
      </c>
      <c r="O5" t="str">
        <f t="shared" si="1"/>
        <v>OK</v>
      </c>
    </row>
    <row r="6" spans="1:15" x14ac:dyDescent="0.2">
      <c r="A6">
        <v>312</v>
      </c>
      <c r="B6">
        <v>14000</v>
      </c>
      <c r="C6" t="s">
        <v>3</v>
      </c>
      <c r="D6" t="s">
        <v>548</v>
      </c>
      <c r="E6" t="s">
        <v>549</v>
      </c>
      <c r="F6" t="s">
        <v>550</v>
      </c>
      <c r="H6" t="b">
        <v>1</v>
      </c>
      <c r="I6" t="b">
        <v>0</v>
      </c>
      <c r="J6" t="s">
        <v>511</v>
      </c>
      <c r="K6" s="91">
        <v>10000</v>
      </c>
      <c r="L6" s="91">
        <v>14999</v>
      </c>
      <c r="M6" t="str">
        <f t="shared" si="0"/>
        <v>OK</v>
      </c>
      <c r="N6" t="str">
        <f>VLOOKUP(B6,'COA - All'!$E$7:$F$340,2,FALSE)</f>
        <v>Securities: Less than 90 Days</v>
      </c>
      <c r="O6" t="str">
        <f t="shared" si="1"/>
        <v>OK</v>
      </c>
    </row>
    <row r="7" spans="1:15" x14ac:dyDescent="0.2">
      <c r="A7">
        <v>313</v>
      </c>
      <c r="B7">
        <v>15000</v>
      </c>
      <c r="C7" t="s">
        <v>4</v>
      </c>
      <c r="D7" t="s">
        <v>548</v>
      </c>
      <c r="E7" t="s">
        <v>549</v>
      </c>
      <c r="F7" t="s">
        <v>550</v>
      </c>
      <c r="H7" t="b">
        <v>1</v>
      </c>
      <c r="I7" t="b">
        <v>0</v>
      </c>
      <c r="J7" t="s">
        <v>318</v>
      </c>
      <c r="K7" s="91">
        <v>15000</v>
      </c>
      <c r="L7" s="91">
        <v>15999</v>
      </c>
      <c r="M7" t="str">
        <f t="shared" si="0"/>
        <v>OK</v>
      </c>
      <c r="N7" t="str">
        <f>VLOOKUP(B7,'COA - All'!$E$7:$F$340,2,FALSE)</f>
        <v>Securities: Trading</v>
      </c>
      <c r="O7" t="str">
        <f t="shared" si="1"/>
        <v>OK</v>
      </c>
    </row>
    <row r="8" spans="1:15" x14ac:dyDescent="0.2">
      <c r="A8">
        <v>315</v>
      </c>
      <c r="B8">
        <v>16000</v>
      </c>
      <c r="C8" t="s">
        <v>5</v>
      </c>
      <c r="D8" t="s">
        <v>548</v>
      </c>
      <c r="E8" t="s">
        <v>549</v>
      </c>
      <c r="F8" t="s">
        <v>550</v>
      </c>
      <c r="H8" t="b">
        <v>1</v>
      </c>
      <c r="I8" t="b">
        <v>0</v>
      </c>
      <c r="J8" t="s">
        <v>502</v>
      </c>
      <c r="K8" s="91">
        <v>16000</v>
      </c>
      <c r="L8" s="91">
        <v>16999</v>
      </c>
      <c r="M8" t="str">
        <f t="shared" si="0"/>
        <v>OK</v>
      </c>
      <c r="N8" t="str">
        <f>VLOOKUP(B8,'COA - All'!$E$7:$F$340,2,FALSE)</f>
        <v>Securities: AFS</v>
      </c>
      <c r="O8" t="str">
        <f t="shared" si="1"/>
        <v>OK</v>
      </c>
    </row>
    <row r="9" spans="1:15" x14ac:dyDescent="0.2">
      <c r="A9">
        <v>317</v>
      </c>
      <c r="B9">
        <v>17000</v>
      </c>
      <c r="C9" t="s">
        <v>6</v>
      </c>
      <c r="D9" t="s">
        <v>548</v>
      </c>
      <c r="E9" t="s">
        <v>549</v>
      </c>
      <c r="F9" t="s">
        <v>550</v>
      </c>
      <c r="H9" t="b">
        <v>1</v>
      </c>
      <c r="I9" t="b">
        <v>0</v>
      </c>
      <c r="J9" t="s">
        <v>503</v>
      </c>
      <c r="K9" s="91">
        <v>17000</v>
      </c>
      <c r="L9" s="91">
        <v>17499</v>
      </c>
      <c r="M9" t="str">
        <f t="shared" si="0"/>
        <v>OK</v>
      </c>
      <c r="N9" t="str">
        <f>VLOOKUP(B9,'COA - All'!$E$7:$F$340,2,FALSE)</f>
        <v>Securities: HTM</v>
      </c>
      <c r="O9" t="str">
        <f t="shared" si="1"/>
        <v>OK</v>
      </c>
    </row>
    <row r="10" spans="1:15" x14ac:dyDescent="0.2">
      <c r="A10">
        <v>522</v>
      </c>
      <c r="B10">
        <v>17500</v>
      </c>
      <c r="C10" t="s">
        <v>500</v>
      </c>
      <c r="D10" t="s">
        <v>548</v>
      </c>
      <c r="E10" t="s">
        <v>549</v>
      </c>
      <c r="F10" t="s">
        <v>550</v>
      </c>
      <c r="H10" t="b">
        <v>1</v>
      </c>
      <c r="I10" t="b">
        <v>0</v>
      </c>
      <c r="J10" t="s">
        <v>504</v>
      </c>
      <c r="K10" s="91">
        <v>17500</v>
      </c>
      <c r="L10" s="91">
        <v>17999</v>
      </c>
      <c r="M10" t="str">
        <f t="shared" si="0"/>
        <v>OK</v>
      </c>
      <c r="N10" t="str">
        <f>VLOOKUP(B10,'COA - All'!$E$7:$F$340,2,FALSE)</f>
        <v>Derivative Asset - Current</v>
      </c>
      <c r="O10" t="str">
        <f t="shared" si="1"/>
        <v>OK</v>
      </c>
    </row>
    <row r="11" spans="1:15" x14ac:dyDescent="0.2">
      <c r="A11">
        <v>318</v>
      </c>
      <c r="B11">
        <v>18000</v>
      </c>
      <c r="C11" t="s">
        <v>527</v>
      </c>
      <c r="D11" t="s">
        <v>548</v>
      </c>
      <c r="E11" t="s">
        <v>549</v>
      </c>
      <c r="F11" t="s">
        <v>550</v>
      </c>
      <c r="H11" t="b">
        <v>1</v>
      </c>
      <c r="I11" t="b">
        <v>0</v>
      </c>
      <c r="J11" t="s">
        <v>505</v>
      </c>
      <c r="K11" s="91">
        <v>18000</v>
      </c>
      <c r="L11" s="91">
        <v>18999</v>
      </c>
      <c r="M11" t="str">
        <f t="shared" si="0"/>
        <v>OK</v>
      </c>
      <c r="N11" t="str">
        <f>VLOOKUP(B11,'COA - All'!$E$7:$F$340,2,FALSE)</f>
        <v>Investment in Sub - Current</v>
      </c>
      <c r="O11" t="str">
        <f t="shared" si="1"/>
        <v>OK</v>
      </c>
    </row>
    <row r="12" spans="1:15" x14ac:dyDescent="0.2">
      <c r="A12">
        <v>320</v>
      </c>
      <c r="B12">
        <v>19000</v>
      </c>
      <c r="C12" t="s">
        <v>7</v>
      </c>
      <c r="D12" t="s">
        <v>548</v>
      </c>
      <c r="E12" t="s">
        <v>549</v>
      </c>
      <c r="F12" t="s">
        <v>550</v>
      </c>
      <c r="H12" t="b">
        <v>1</v>
      </c>
      <c r="I12" t="b">
        <v>0</v>
      </c>
      <c r="J12" t="s">
        <v>319</v>
      </c>
      <c r="K12" s="91">
        <v>19000</v>
      </c>
      <c r="L12" s="91">
        <v>19999</v>
      </c>
      <c r="M12" t="str">
        <f t="shared" si="0"/>
        <v>OK</v>
      </c>
      <c r="N12" t="str">
        <f>VLOOKUP(B12,'COA - All'!$E$7:$F$340,2,FALSE)</f>
        <v>Investment in Unused Land</v>
      </c>
      <c r="O12" t="str">
        <f t="shared" si="1"/>
        <v>OK</v>
      </c>
    </row>
    <row r="13" spans="1:15" x14ac:dyDescent="0.2">
      <c r="A13">
        <v>14</v>
      </c>
      <c r="B13">
        <v>20000</v>
      </c>
      <c r="C13" t="s">
        <v>8</v>
      </c>
      <c r="D13" t="s">
        <v>548</v>
      </c>
      <c r="E13" t="s">
        <v>549</v>
      </c>
      <c r="F13" t="s">
        <v>550</v>
      </c>
      <c r="H13" t="b">
        <v>1</v>
      </c>
      <c r="I13" t="b">
        <v>0</v>
      </c>
      <c r="J13" t="s">
        <v>320</v>
      </c>
      <c r="K13" s="91">
        <v>20000</v>
      </c>
      <c r="L13" s="91">
        <v>20199</v>
      </c>
      <c r="M13" t="str">
        <f t="shared" si="0"/>
        <v>OK</v>
      </c>
      <c r="N13" t="str">
        <f>VLOOKUP(B13,'COA - All'!$E$7:$F$340,2,FALSE)</f>
        <v>Accounts Receivable: Trade</v>
      </c>
      <c r="O13" t="str">
        <f t="shared" si="1"/>
        <v>OK</v>
      </c>
    </row>
    <row r="14" spans="1:15" x14ac:dyDescent="0.2">
      <c r="A14">
        <v>523</v>
      </c>
      <c r="B14">
        <v>20199</v>
      </c>
      <c r="C14" t="s">
        <v>9</v>
      </c>
      <c r="D14" t="s">
        <v>548</v>
      </c>
      <c r="E14" t="s">
        <v>549</v>
      </c>
      <c r="F14" t="s">
        <v>550</v>
      </c>
      <c r="H14" t="b">
        <v>1</v>
      </c>
      <c r="I14" t="b">
        <v>0</v>
      </c>
      <c r="J14" t="s">
        <v>320</v>
      </c>
      <c r="K14" s="91">
        <v>20000</v>
      </c>
      <c r="L14" s="91">
        <v>20199</v>
      </c>
      <c r="M14" t="str">
        <f t="shared" si="0"/>
        <v>OK</v>
      </c>
      <c r="N14" t="str">
        <f>VLOOKUP(B14,'COA - All'!$E$7:$F$340,2,FALSE)</f>
        <v>Allowance for Doubtful Acct</v>
      </c>
      <c r="O14" t="str">
        <f t="shared" si="1"/>
        <v>OK</v>
      </c>
    </row>
    <row r="15" spans="1:15" x14ac:dyDescent="0.2">
      <c r="A15">
        <v>524</v>
      </c>
      <c r="B15">
        <v>20200</v>
      </c>
      <c r="C15" t="s">
        <v>10</v>
      </c>
      <c r="D15" t="s">
        <v>548</v>
      </c>
      <c r="E15" t="s">
        <v>549</v>
      </c>
      <c r="F15" t="s">
        <v>550</v>
      </c>
      <c r="H15" t="b">
        <v>1</v>
      </c>
      <c r="I15" t="b">
        <v>0</v>
      </c>
      <c r="J15" t="s">
        <v>321</v>
      </c>
      <c r="K15" s="91">
        <v>20200</v>
      </c>
      <c r="L15" s="91">
        <v>23999</v>
      </c>
      <c r="M15" t="str">
        <f t="shared" si="0"/>
        <v>OK</v>
      </c>
      <c r="N15" t="str">
        <f>VLOOKUP(B15,'COA - All'!$E$7:$F$340,2,FALSE)</f>
        <v>Contributions Receivable</v>
      </c>
      <c r="O15" t="str">
        <f t="shared" si="1"/>
        <v>ERROR</v>
      </c>
    </row>
    <row r="16" spans="1:15" x14ac:dyDescent="0.2">
      <c r="A16">
        <v>322</v>
      </c>
      <c r="B16">
        <v>20600</v>
      </c>
      <c r="C16" t="s">
        <v>195</v>
      </c>
      <c r="D16" t="s">
        <v>548</v>
      </c>
      <c r="E16" t="s">
        <v>549</v>
      </c>
      <c r="F16" t="s">
        <v>550</v>
      </c>
      <c r="H16" t="b">
        <v>1</v>
      </c>
      <c r="I16" t="b">
        <v>0</v>
      </c>
      <c r="J16" t="s">
        <v>321</v>
      </c>
      <c r="K16" s="91">
        <v>20200</v>
      </c>
      <c r="L16" s="91">
        <v>23999</v>
      </c>
      <c r="M16" t="str">
        <f t="shared" si="0"/>
        <v>OK</v>
      </c>
      <c r="N16" t="e">
        <f>VLOOKUP(B16,'COA - All'!$E$7:$F$340,2,FALSE)</f>
        <v>#N/A</v>
      </c>
      <c r="O16" t="e">
        <f t="shared" si="1"/>
        <v>#N/A</v>
      </c>
    </row>
    <row r="17" spans="1:15" x14ac:dyDescent="0.2">
      <c r="A17">
        <v>401</v>
      </c>
      <c r="B17">
        <v>20700</v>
      </c>
      <c r="C17" t="s">
        <v>11</v>
      </c>
      <c r="D17" t="s">
        <v>548</v>
      </c>
      <c r="E17" t="s">
        <v>549</v>
      </c>
      <c r="F17" t="s">
        <v>550</v>
      </c>
      <c r="H17" t="b">
        <v>1</v>
      </c>
      <c r="I17" t="b">
        <v>0</v>
      </c>
      <c r="J17" t="s">
        <v>321</v>
      </c>
      <c r="K17" s="91">
        <v>20200</v>
      </c>
      <c r="L17" s="91">
        <v>23999</v>
      </c>
      <c r="M17" t="str">
        <f t="shared" si="0"/>
        <v>OK</v>
      </c>
      <c r="N17" t="str">
        <f>VLOOKUP(B17,'COA - All'!$E$7:$F$340,2,FALSE)</f>
        <v>Accrued Dividends Receivable</v>
      </c>
      <c r="O17" t="str">
        <f t="shared" si="1"/>
        <v>ERROR</v>
      </c>
    </row>
    <row r="18" spans="1:15" x14ac:dyDescent="0.2">
      <c r="A18">
        <v>323</v>
      </c>
      <c r="B18">
        <v>20800</v>
      </c>
      <c r="C18" t="s">
        <v>202</v>
      </c>
      <c r="D18" t="s">
        <v>548</v>
      </c>
      <c r="E18" t="s">
        <v>549</v>
      </c>
      <c r="F18" t="s">
        <v>550</v>
      </c>
      <c r="H18" t="b">
        <v>1</v>
      </c>
      <c r="I18" t="b">
        <v>0</v>
      </c>
      <c r="J18" t="s">
        <v>321</v>
      </c>
      <c r="K18" s="91">
        <v>20200</v>
      </c>
      <c r="L18" s="91">
        <v>23999</v>
      </c>
      <c r="M18" t="str">
        <f t="shared" si="0"/>
        <v>OK</v>
      </c>
      <c r="N18" t="str">
        <f>VLOOKUP(B18,'COA - All'!$E$7:$F$340,2,FALSE)</f>
        <v>Unbilled Revenue</v>
      </c>
      <c r="O18" t="str">
        <f t="shared" si="1"/>
        <v>ERROR</v>
      </c>
    </row>
    <row r="19" spans="1:15" x14ac:dyDescent="0.2">
      <c r="A19">
        <v>241</v>
      </c>
      <c r="B19">
        <v>20900</v>
      </c>
      <c r="C19" t="s">
        <v>13</v>
      </c>
      <c r="D19" t="s">
        <v>548</v>
      </c>
      <c r="E19" t="s">
        <v>549</v>
      </c>
      <c r="F19" t="s">
        <v>550</v>
      </c>
      <c r="H19" t="b">
        <v>1</v>
      </c>
      <c r="I19" t="b">
        <v>0</v>
      </c>
      <c r="J19" t="s">
        <v>321</v>
      </c>
      <c r="K19" s="91">
        <v>20200</v>
      </c>
      <c r="L19" s="91">
        <v>23999</v>
      </c>
      <c r="M19" t="str">
        <f t="shared" si="0"/>
        <v>OK</v>
      </c>
      <c r="N19" t="str">
        <f>VLOOKUP(B19,'COA - All'!$E$7:$F$340,2,FALSE)</f>
        <v>Other Receivables</v>
      </c>
      <c r="O19" t="str">
        <f t="shared" si="1"/>
        <v>OK</v>
      </c>
    </row>
    <row r="20" spans="1:15" x14ac:dyDescent="0.2">
      <c r="A20">
        <v>19</v>
      </c>
      <c r="B20">
        <v>21000</v>
      </c>
      <c r="C20" t="s">
        <v>203</v>
      </c>
      <c r="D20" t="s">
        <v>548</v>
      </c>
      <c r="E20" t="s">
        <v>549</v>
      </c>
      <c r="F20" t="s">
        <v>550</v>
      </c>
      <c r="H20" t="b">
        <v>1</v>
      </c>
      <c r="I20" t="b">
        <v>0</v>
      </c>
      <c r="J20" t="s">
        <v>321</v>
      </c>
      <c r="K20" s="91">
        <v>20200</v>
      </c>
      <c r="L20" s="91">
        <v>23999</v>
      </c>
      <c r="M20" t="str">
        <f t="shared" si="0"/>
        <v>OK</v>
      </c>
      <c r="N20" t="str">
        <f>VLOOKUP(B20,'COA - All'!$E$7:$F$340,2,FALSE)</f>
        <v>Due from Member</v>
      </c>
      <c r="O20" t="str">
        <f t="shared" si="1"/>
        <v>OK</v>
      </c>
    </row>
    <row r="21" spans="1:15" x14ac:dyDescent="0.2">
      <c r="A21">
        <v>20</v>
      </c>
      <c r="B21">
        <v>22000</v>
      </c>
      <c r="C21" t="s">
        <v>15</v>
      </c>
      <c r="D21" t="s">
        <v>548</v>
      </c>
      <c r="E21" t="s">
        <v>549</v>
      </c>
      <c r="F21" t="s">
        <v>550</v>
      </c>
      <c r="H21" t="b">
        <v>1</v>
      </c>
      <c r="I21" t="b">
        <v>0</v>
      </c>
      <c r="J21" t="s">
        <v>321</v>
      </c>
      <c r="K21" s="91">
        <v>20200</v>
      </c>
      <c r="L21" s="91">
        <v>23999</v>
      </c>
      <c r="M21" t="str">
        <f t="shared" si="0"/>
        <v>OK</v>
      </c>
      <c r="N21" t="str">
        <f>VLOOKUP(B21,'COA - All'!$E$7:$F$340,2,FALSE)</f>
        <v>Employee Loans</v>
      </c>
      <c r="O21" t="str">
        <f t="shared" si="1"/>
        <v>OK</v>
      </c>
    </row>
    <row r="22" spans="1:15" x14ac:dyDescent="0.2">
      <c r="A22">
        <v>325</v>
      </c>
      <c r="B22">
        <v>23000</v>
      </c>
      <c r="C22" t="s">
        <v>16</v>
      </c>
      <c r="D22" t="s">
        <v>548</v>
      </c>
      <c r="E22" t="s">
        <v>549</v>
      </c>
      <c r="F22" t="s">
        <v>550</v>
      </c>
      <c r="H22" t="b">
        <v>1</v>
      </c>
      <c r="I22" t="b">
        <v>0</v>
      </c>
      <c r="J22" t="s">
        <v>321</v>
      </c>
      <c r="K22" s="91">
        <v>20200</v>
      </c>
      <c r="L22" s="91">
        <v>23999</v>
      </c>
      <c r="M22" t="str">
        <f t="shared" si="0"/>
        <v>OK</v>
      </c>
      <c r="N22" t="str">
        <f>VLOOKUP(B22,'COA - All'!$E$7:$F$340,2,FALSE)</f>
        <v>Interco Receivable</v>
      </c>
      <c r="O22" t="str">
        <f t="shared" si="1"/>
        <v>OK</v>
      </c>
    </row>
    <row r="23" spans="1:15" x14ac:dyDescent="0.2">
      <c r="A23">
        <v>22</v>
      </c>
      <c r="B23">
        <v>24000</v>
      </c>
      <c r="C23" t="s">
        <v>17</v>
      </c>
      <c r="D23" t="s">
        <v>548</v>
      </c>
      <c r="E23" t="s">
        <v>549</v>
      </c>
      <c r="F23" t="s">
        <v>550</v>
      </c>
      <c r="H23" t="b">
        <v>1</v>
      </c>
      <c r="I23" t="b">
        <v>0</v>
      </c>
      <c r="J23" t="s">
        <v>322</v>
      </c>
      <c r="K23" s="91">
        <v>24000</v>
      </c>
      <c r="L23" s="91">
        <v>24499</v>
      </c>
      <c r="M23" t="str">
        <f t="shared" si="0"/>
        <v>OK</v>
      </c>
      <c r="N23" t="str">
        <f>VLOOKUP(B23,'COA - All'!$E$7:$F$340,2,FALSE)</f>
        <v>Inventory - Finished Goods</v>
      </c>
      <c r="O23" t="str">
        <f t="shared" si="1"/>
        <v>OK</v>
      </c>
    </row>
    <row r="24" spans="1:15" x14ac:dyDescent="0.2">
      <c r="A24">
        <v>270</v>
      </c>
      <c r="B24">
        <v>24500</v>
      </c>
      <c r="C24" t="s">
        <v>196</v>
      </c>
      <c r="D24" t="s">
        <v>548</v>
      </c>
      <c r="E24" t="s">
        <v>549</v>
      </c>
      <c r="F24" t="s">
        <v>550</v>
      </c>
      <c r="H24" t="b">
        <v>1</v>
      </c>
      <c r="I24" t="b">
        <v>0</v>
      </c>
      <c r="J24" t="s">
        <v>538</v>
      </c>
      <c r="K24" s="91">
        <v>24500</v>
      </c>
      <c r="L24" s="91">
        <v>24999</v>
      </c>
      <c r="M24" t="str">
        <f t="shared" si="0"/>
        <v>OK</v>
      </c>
      <c r="N24" t="str">
        <f>VLOOKUP(B24,'COA - All'!$E$7:$F$340,2,FALSE)</f>
        <v>Inventory - Work-in-Process</v>
      </c>
      <c r="O24" t="str">
        <f t="shared" si="1"/>
        <v>OK</v>
      </c>
    </row>
    <row r="25" spans="1:15" x14ac:dyDescent="0.2">
      <c r="A25">
        <v>326</v>
      </c>
      <c r="B25">
        <v>25000</v>
      </c>
      <c r="C25" t="s">
        <v>18</v>
      </c>
      <c r="D25" t="s">
        <v>548</v>
      </c>
      <c r="E25" t="s">
        <v>549</v>
      </c>
      <c r="F25" t="s">
        <v>550</v>
      </c>
      <c r="H25" t="b">
        <v>1</v>
      </c>
      <c r="I25" t="b">
        <v>0</v>
      </c>
      <c r="J25" t="s">
        <v>323</v>
      </c>
      <c r="K25" s="91">
        <v>25000</v>
      </c>
      <c r="L25" s="91">
        <v>25299</v>
      </c>
      <c r="M25" t="str">
        <f t="shared" si="0"/>
        <v>OK</v>
      </c>
      <c r="N25" t="str">
        <f>VLOOKUP(B25,'COA - All'!$E$7:$F$340,2,FALSE)</f>
        <v>Inventory - Raw Materials</v>
      </c>
      <c r="O25" t="str">
        <f t="shared" si="1"/>
        <v>OK</v>
      </c>
    </row>
    <row r="26" spans="1:15" x14ac:dyDescent="0.2">
      <c r="A26">
        <v>417</v>
      </c>
      <c r="B26">
        <v>25300</v>
      </c>
      <c r="C26" t="s">
        <v>19</v>
      </c>
      <c r="D26" t="s">
        <v>548</v>
      </c>
      <c r="E26" t="s">
        <v>549</v>
      </c>
      <c r="F26" t="s">
        <v>550</v>
      </c>
      <c r="H26" t="b">
        <v>1</v>
      </c>
      <c r="I26" t="b">
        <v>0</v>
      </c>
      <c r="J26" t="s">
        <v>324</v>
      </c>
      <c r="K26" s="91">
        <v>25300</v>
      </c>
      <c r="L26" s="91">
        <v>25499</v>
      </c>
      <c r="M26" t="str">
        <f t="shared" si="0"/>
        <v>OK</v>
      </c>
      <c r="N26" t="str">
        <f>VLOOKUP(B26,'COA - All'!$E$7:$F$340,2,FALSE)</f>
        <v>WIP/CIP</v>
      </c>
      <c r="O26" t="str">
        <f t="shared" si="1"/>
        <v>OK</v>
      </c>
    </row>
    <row r="27" spans="1:15" x14ac:dyDescent="0.2">
      <c r="A27">
        <v>525</v>
      </c>
      <c r="B27">
        <v>25500</v>
      </c>
      <c r="C27" t="s">
        <v>512</v>
      </c>
      <c r="D27" t="s">
        <v>548</v>
      </c>
      <c r="E27" t="s">
        <v>549</v>
      </c>
      <c r="F27" t="s">
        <v>550</v>
      </c>
      <c r="H27" t="b">
        <v>1</v>
      </c>
      <c r="I27" t="b">
        <v>0</v>
      </c>
      <c r="J27" t="s">
        <v>327</v>
      </c>
      <c r="K27" s="91">
        <v>25500</v>
      </c>
      <c r="L27" s="91">
        <v>25999</v>
      </c>
      <c r="M27" t="str">
        <f t="shared" si="0"/>
        <v>OK</v>
      </c>
      <c r="N27" t="str">
        <f>VLOOKUP(B27,'COA - All'!$E$7:$F$340,2,FALSE)</f>
        <v>Other Current Asset (1)</v>
      </c>
      <c r="O27" t="str">
        <f t="shared" si="1"/>
        <v>OK</v>
      </c>
    </row>
    <row r="28" spans="1:15" x14ac:dyDescent="0.2">
      <c r="A28">
        <v>448</v>
      </c>
      <c r="B28">
        <v>26000</v>
      </c>
      <c r="C28" t="s">
        <v>262</v>
      </c>
      <c r="D28" t="s">
        <v>548</v>
      </c>
      <c r="E28" t="s">
        <v>549</v>
      </c>
      <c r="F28" t="s">
        <v>550</v>
      </c>
      <c r="H28" t="b">
        <v>1</v>
      </c>
      <c r="I28" t="b">
        <v>0</v>
      </c>
      <c r="J28" t="s">
        <v>325</v>
      </c>
      <c r="K28" s="91">
        <v>26000</v>
      </c>
      <c r="L28" s="91">
        <v>26999</v>
      </c>
      <c r="M28" t="str">
        <f t="shared" si="0"/>
        <v>OK</v>
      </c>
      <c r="N28" t="str">
        <f>VLOOKUP(B28,'COA - All'!$E$7:$F$340,2,FALSE)</f>
        <v>Prepaid Expense - Trade</v>
      </c>
      <c r="O28" t="str">
        <f t="shared" si="1"/>
        <v>OK</v>
      </c>
    </row>
    <row r="29" spans="1:15" x14ac:dyDescent="0.2">
      <c r="A29">
        <v>449</v>
      </c>
      <c r="B29">
        <v>26100</v>
      </c>
      <c r="C29" t="s">
        <v>263</v>
      </c>
      <c r="D29" t="s">
        <v>548</v>
      </c>
      <c r="E29" t="s">
        <v>549</v>
      </c>
      <c r="F29" t="s">
        <v>550</v>
      </c>
      <c r="H29" t="b">
        <v>1</v>
      </c>
      <c r="I29" t="b">
        <v>0</v>
      </c>
      <c r="J29" t="s">
        <v>325</v>
      </c>
      <c r="K29" s="91">
        <v>26000</v>
      </c>
      <c r="L29" s="91">
        <v>26999</v>
      </c>
      <c r="M29" t="str">
        <f t="shared" si="0"/>
        <v>OK</v>
      </c>
      <c r="N29" t="str">
        <f>VLOOKUP(B29,'COA - All'!$E$7:$F$340,2,FALSE)</f>
        <v>Prepaid Expense - Rent</v>
      </c>
      <c r="O29" t="str">
        <f t="shared" si="1"/>
        <v>OK</v>
      </c>
    </row>
    <row r="30" spans="1:15" x14ac:dyDescent="0.2">
      <c r="A30">
        <v>450</v>
      </c>
      <c r="B30">
        <v>26200</v>
      </c>
      <c r="C30" t="s">
        <v>264</v>
      </c>
      <c r="D30" t="s">
        <v>548</v>
      </c>
      <c r="E30" t="s">
        <v>549</v>
      </c>
      <c r="F30" t="s">
        <v>550</v>
      </c>
      <c r="H30" t="b">
        <v>1</v>
      </c>
      <c r="I30" t="b">
        <v>0</v>
      </c>
      <c r="J30" t="s">
        <v>325</v>
      </c>
      <c r="K30" s="91">
        <v>26000</v>
      </c>
      <c r="L30" s="91">
        <v>26999</v>
      </c>
      <c r="M30" t="str">
        <f t="shared" si="0"/>
        <v>OK</v>
      </c>
      <c r="N30" t="str">
        <f>VLOOKUP(B30,'COA - All'!$E$7:$F$340,2,FALSE)</f>
        <v>Prepaid Expense - Insurance</v>
      </c>
      <c r="O30" t="str">
        <f t="shared" si="1"/>
        <v>OK</v>
      </c>
    </row>
    <row r="31" spans="1:15" x14ac:dyDescent="0.2">
      <c r="A31">
        <v>327</v>
      </c>
      <c r="B31">
        <v>27000</v>
      </c>
      <c r="C31" t="s">
        <v>20</v>
      </c>
      <c r="D31" t="s">
        <v>548</v>
      </c>
      <c r="E31" t="s">
        <v>549</v>
      </c>
      <c r="F31" t="s">
        <v>550</v>
      </c>
      <c r="H31" t="b">
        <v>1</v>
      </c>
      <c r="I31" t="b">
        <v>0</v>
      </c>
      <c r="J31" t="s">
        <v>326</v>
      </c>
      <c r="K31" s="91">
        <v>27000</v>
      </c>
      <c r="L31" s="91">
        <v>27999</v>
      </c>
      <c r="M31" t="str">
        <f t="shared" si="0"/>
        <v>OK</v>
      </c>
      <c r="N31" t="str">
        <f>VLOOKUP(B31,'COA - All'!$E$7:$F$340,2,FALSE)</f>
        <v>Notes Receivable - Current</v>
      </c>
      <c r="O31" t="str">
        <f t="shared" si="1"/>
        <v>OK</v>
      </c>
    </row>
    <row r="32" spans="1:15" x14ac:dyDescent="0.2">
      <c r="A32">
        <v>526</v>
      </c>
      <c r="B32">
        <v>28000</v>
      </c>
      <c r="C32" t="s">
        <v>513</v>
      </c>
      <c r="D32" t="s">
        <v>548</v>
      </c>
      <c r="E32" t="s">
        <v>549</v>
      </c>
      <c r="F32" t="s">
        <v>550</v>
      </c>
      <c r="H32" t="b">
        <v>1</v>
      </c>
      <c r="I32" t="b">
        <v>0</v>
      </c>
      <c r="J32" t="s">
        <v>336</v>
      </c>
      <c r="K32" s="91">
        <v>28000</v>
      </c>
      <c r="L32" s="91">
        <v>28999</v>
      </c>
      <c r="M32" t="str">
        <f t="shared" si="0"/>
        <v>OK</v>
      </c>
      <c r="N32" t="str">
        <f>VLOOKUP(B32,'COA - All'!$E$7:$F$340,2,FALSE)</f>
        <v>Other Current Asset (2)</v>
      </c>
      <c r="O32" t="str">
        <f t="shared" si="1"/>
        <v>OK</v>
      </c>
    </row>
    <row r="33" spans="1:15" x14ac:dyDescent="0.2">
      <c r="A33">
        <v>527</v>
      </c>
      <c r="B33">
        <v>29100</v>
      </c>
      <c r="C33" t="s">
        <v>514</v>
      </c>
      <c r="D33" t="s">
        <v>548</v>
      </c>
      <c r="E33" t="s">
        <v>549</v>
      </c>
      <c r="F33" t="s">
        <v>550</v>
      </c>
      <c r="H33" t="b">
        <v>1</v>
      </c>
      <c r="I33" t="b">
        <v>0</v>
      </c>
      <c r="J33" t="s">
        <v>337</v>
      </c>
      <c r="K33" s="91">
        <v>29100</v>
      </c>
      <c r="L33" s="91">
        <v>29999</v>
      </c>
      <c r="M33" t="str">
        <f t="shared" si="0"/>
        <v>OK</v>
      </c>
      <c r="N33" t="str">
        <f>VLOOKUP(B33,'COA - All'!$E$7:$F$340,2,FALSE)</f>
        <v>Other Current Asset (3)</v>
      </c>
      <c r="O33" t="str">
        <f t="shared" si="1"/>
        <v>OK</v>
      </c>
    </row>
    <row r="34" spans="1:15" x14ac:dyDescent="0.2">
      <c r="A34">
        <v>328</v>
      </c>
      <c r="B34">
        <v>30000</v>
      </c>
      <c r="C34" t="s">
        <v>22</v>
      </c>
      <c r="D34" t="s">
        <v>548</v>
      </c>
      <c r="E34" t="s">
        <v>549</v>
      </c>
      <c r="F34" t="s">
        <v>550</v>
      </c>
      <c r="H34" t="b">
        <v>1</v>
      </c>
      <c r="I34" t="b">
        <v>0</v>
      </c>
      <c r="J34" t="s">
        <v>328</v>
      </c>
      <c r="K34" s="91">
        <v>30000</v>
      </c>
      <c r="L34" s="91">
        <v>33999</v>
      </c>
      <c r="M34" t="str">
        <f t="shared" si="0"/>
        <v>OK</v>
      </c>
      <c r="N34" t="str">
        <f>VLOOKUP(B34,'COA - All'!$E$7:$F$340,2,FALSE)</f>
        <v>Autos &amp; Trucks</v>
      </c>
      <c r="O34" t="str">
        <f t="shared" si="1"/>
        <v>OK</v>
      </c>
    </row>
    <row r="35" spans="1:15" x14ac:dyDescent="0.2">
      <c r="A35">
        <v>28</v>
      </c>
      <c r="B35">
        <v>30500</v>
      </c>
      <c r="C35" t="s">
        <v>23</v>
      </c>
      <c r="D35" t="s">
        <v>548</v>
      </c>
      <c r="E35" t="s">
        <v>549</v>
      </c>
      <c r="F35" t="s">
        <v>550</v>
      </c>
      <c r="H35" t="b">
        <v>1</v>
      </c>
      <c r="I35" t="b">
        <v>0</v>
      </c>
      <c r="J35" t="s">
        <v>328</v>
      </c>
      <c r="K35" s="91">
        <v>30000</v>
      </c>
      <c r="L35" s="91">
        <v>33999</v>
      </c>
      <c r="M35" t="str">
        <f t="shared" si="0"/>
        <v>OK</v>
      </c>
      <c r="N35" t="str">
        <f>VLOOKUP(B35,'COA - All'!$E$7:$F$340,2,FALSE)</f>
        <v>Furn &amp; Fixtures</v>
      </c>
      <c r="O35" t="str">
        <f t="shared" si="1"/>
        <v>OK</v>
      </c>
    </row>
    <row r="36" spans="1:15" x14ac:dyDescent="0.2">
      <c r="A36">
        <v>29</v>
      </c>
      <c r="B36">
        <v>31000</v>
      </c>
      <c r="C36" t="s">
        <v>24</v>
      </c>
      <c r="D36" t="s">
        <v>548</v>
      </c>
      <c r="E36" t="s">
        <v>549</v>
      </c>
      <c r="F36" t="s">
        <v>550</v>
      </c>
      <c r="H36" t="b">
        <v>1</v>
      </c>
      <c r="I36" t="b">
        <v>0</v>
      </c>
      <c r="J36" t="s">
        <v>328</v>
      </c>
      <c r="K36" s="91">
        <v>30000</v>
      </c>
      <c r="L36" s="91">
        <v>33999</v>
      </c>
      <c r="M36" t="str">
        <f t="shared" si="0"/>
        <v>OK</v>
      </c>
      <c r="N36" t="str">
        <f>VLOOKUP(B36,'COA - All'!$E$7:$F$340,2,FALSE)</f>
        <v>Equipment</v>
      </c>
      <c r="O36" t="str">
        <f t="shared" si="1"/>
        <v>OK</v>
      </c>
    </row>
    <row r="37" spans="1:15" x14ac:dyDescent="0.2">
      <c r="A37">
        <v>528</v>
      </c>
      <c r="B37">
        <v>31400</v>
      </c>
      <c r="C37" t="s">
        <v>532</v>
      </c>
      <c r="D37" t="s">
        <v>548</v>
      </c>
      <c r="E37" t="s">
        <v>549</v>
      </c>
      <c r="F37" t="s">
        <v>550</v>
      </c>
      <c r="H37" t="b">
        <v>1</v>
      </c>
      <c r="I37" t="b">
        <v>0</v>
      </c>
      <c r="J37" t="s">
        <v>328</v>
      </c>
      <c r="K37" s="91">
        <v>30000</v>
      </c>
      <c r="L37" s="91">
        <v>33999</v>
      </c>
      <c r="M37" t="str">
        <f t="shared" si="0"/>
        <v>OK</v>
      </c>
      <c r="N37" t="str">
        <f>VLOOKUP(B37,'COA - All'!$E$7:$F$340,2,FALSE)</f>
        <v>Tooling</v>
      </c>
      <c r="O37" t="str">
        <f t="shared" si="1"/>
        <v>OK</v>
      </c>
    </row>
    <row r="38" spans="1:15" x14ac:dyDescent="0.2">
      <c r="A38">
        <v>30</v>
      </c>
      <c r="B38">
        <v>31500</v>
      </c>
      <c r="C38" t="s">
        <v>25</v>
      </c>
      <c r="D38" t="s">
        <v>548</v>
      </c>
      <c r="E38" t="s">
        <v>549</v>
      </c>
      <c r="F38" t="s">
        <v>550</v>
      </c>
      <c r="H38" t="b">
        <v>1</v>
      </c>
      <c r="I38" t="b">
        <v>0</v>
      </c>
      <c r="J38" t="s">
        <v>328</v>
      </c>
      <c r="K38" s="91">
        <v>30000</v>
      </c>
      <c r="L38" s="91">
        <v>33999</v>
      </c>
      <c r="M38" t="str">
        <f t="shared" si="0"/>
        <v>OK</v>
      </c>
      <c r="N38" t="str">
        <f>VLOOKUP(B38,'COA - All'!$E$7:$F$340,2,FALSE)</f>
        <v>Computers</v>
      </c>
      <c r="O38" t="str">
        <f t="shared" si="1"/>
        <v>OK</v>
      </c>
    </row>
    <row r="39" spans="1:15" x14ac:dyDescent="0.2">
      <c r="A39">
        <v>31</v>
      </c>
      <c r="B39">
        <v>32000</v>
      </c>
      <c r="C39" t="s">
        <v>26</v>
      </c>
      <c r="D39" t="s">
        <v>548</v>
      </c>
      <c r="E39" t="s">
        <v>549</v>
      </c>
      <c r="F39" t="s">
        <v>550</v>
      </c>
      <c r="H39" t="b">
        <v>1</v>
      </c>
      <c r="I39" t="b">
        <v>0</v>
      </c>
      <c r="J39" t="s">
        <v>328</v>
      </c>
      <c r="K39" s="91">
        <v>30000</v>
      </c>
      <c r="L39" s="91">
        <v>33999</v>
      </c>
      <c r="M39" t="str">
        <f t="shared" si="0"/>
        <v>OK</v>
      </c>
      <c r="N39" t="str">
        <f>VLOOKUP(B39,'COA - All'!$E$7:$F$340,2,FALSE)</f>
        <v>Leasehold Improvements</v>
      </c>
      <c r="O39" t="str">
        <f t="shared" si="1"/>
        <v>OK</v>
      </c>
    </row>
    <row r="40" spans="1:15" x14ac:dyDescent="0.2">
      <c r="A40">
        <v>329</v>
      </c>
      <c r="B40">
        <v>32500</v>
      </c>
      <c r="C40" t="s">
        <v>27</v>
      </c>
      <c r="D40" t="s">
        <v>548</v>
      </c>
      <c r="E40" t="s">
        <v>549</v>
      </c>
      <c r="F40" t="s">
        <v>550</v>
      </c>
      <c r="H40" t="b">
        <v>1</v>
      </c>
      <c r="I40" t="b">
        <v>0</v>
      </c>
      <c r="J40" t="s">
        <v>328</v>
      </c>
      <c r="K40" s="91">
        <v>30000</v>
      </c>
      <c r="L40" s="91">
        <v>33999</v>
      </c>
      <c r="M40" t="str">
        <f t="shared" si="0"/>
        <v>OK</v>
      </c>
      <c r="N40" t="str">
        <f>VLOOKUP(B40,'COA - All'!$E$7:$F$340,2,FALSE)</f>
        <v>Buildings</v>
      </c>
      <c r="O40" t="str">
        <f t="shared" si="1"/>
        <v>OK</v>
      </c>
    </row>
    <row r="41" spans="1:15" x14ac:dyDescent="0.2">
      <c r="A41">
        <v>331</v>
      </c>
      <c r="B41">
        <v>33000</v>
      </c>
      <c r="C41" t="s">
        <v>467</v>
      </c>
      <c r="D41" t="s">
        <v>548</v>
      </c>
      <c r="E41" t="s">
        <v>549</v>
      </c>
      <c r="F41" t="s">
        <v>550</v>
      </c>
      <c r="H41" t="b">
        <v>1</v>
      </c>
      <c r="I41" t="b">
        <v>0</v>
      </c>
      <c r="J41" t="s">
        <v>328</v>
      </c>
      <c r="K41" s="91">
        <v>30000</v>
      </c>
      <c r="L41" s="91">
        <v>33999</v>
      </c>
      <c r="M41" t="str">
        <f t="shared" si="0"/>
        <v>OK</v>
      </c>
      <c r="N41" t="str">
        <f>VLOOKUP(B41,'COA - All'!$E$7:$F$340,2,FALSE)</f>
        <v>Building Property</v>
      </c>
      <c r="O41" t="str">
        <f t="shared" si="1"/>
        <v>OK</v>
      </c>
    </row>
    <row r="42" spans="1:15" x14ac:dyDescent="0.2">
      <c r="A42">
        <v>34</v>
      </c>
      <c r="B42">
        <v>33500</v>
      </c>
      <c r="C42" t="s">
        <v>28</v>
      </c>
      <c r="D42" t="s">
        <v>548</v>
      </c>
      <c r="E42" t="s">
        <v>549</v>
      </c>
      <c r="F42" t="s">
        <v>550</v>
      </c>
      <c r="H42" t="b">
        <v>1</v>
      </c>
      <c r="I42" t="b">
        <v>0</v>
      </c>
      <c r="J42" t="s">
        <v>328</v>
      </c>
      <c r="K42" s="91">
        <v>30000</v>
      </c>
      <c r="L42" s="91">
        <v>33999</v>
      </c>
      <c r="M42" t="str">
        <f t="shared" si="0"/>
        <v>OK</v>
      </c>
      <c r="N42" t="str">
        <f>VLOOKUP(B42,'COA - All'!$E$7:$F$340,2,FALSE)</f>
        <v>Computer Software</v>
      </c>
      <c r="O42" t="str">
        <f t="shared" si="1"/>
        <v>OK</v>
      </c>
    </row>
    <row r="43" spans="1:15" x14ac:dyDescent="0.2">
      <c r="A43">
        <v>494</v>
      </c>
      <c r="B43">
        <v>33600</v>
      </c>
      <c r="C43" t="s">
        <v>265</v>
      </c>
      <c r="D43" t="s">
        <v>548</v>
      </c>
      <c r="E43" t="s">
        <v>549</v>
      </c>
      <c r="F43" t="s">
        <v>550</v>
      </c>
      <c r="H43" t="b">
        <v>1</v>
      </c>
      <c r="I43" t="b">
        <v>0</v>
      </c>
      <c r="J43" t="s">
        <v>328</v>
      </c>
      <c r="K43" s="91">
        <v>30000</v>
      </c>
      <c r="L43" s="91">
        <v>33999</v>
      </c>
      <c r="M43" t="str">
        <f t="shared" si="0"/>
        <v>OK</v>
      </c>
      <c r="N43" t="str">
        <f>VLOOKUP(B43,'COA - All'!$E$7:$F$340,2,FALSE)</f>
        <v>Computer Software - Internally Developed</v>
      </c>
      <c r="O43" t="str">
        <f t="shared" si="1"/>
        <v>OK</v>
      </c>
    </row>
    <row r="44" spans="1:15" x14ac:dyDescent="0.2">
      <c r="A44">
        <v>243</v>
      </c>
      <c r="B44">
        <v>34300</v>
      </c>
      <c r="C44" t="s">
        <v>29</v>
      </c>
      <c r="D44" t="s">
        <v>548</v>
      </c>
      <c r="E44" t="s">
        <v>549</v>
      </c>
      <c r="F44" t="s">
        <v>550</v>
      </c>
      <c r="H44" t="b">
        <v>1</v>
      </c>
      <c r="I44" t="b">
        <v>0</v>
      </c>
      <c r="J44" t="s">
        <v>329</v>
      </c>
      <c r="K44" s="91">
        <v>34000</v>
      </c>
      <c r="L44" s="91">
        <v>34999</v>
      </c>
      <c r="M44" t="str">
        <f t="shared" si="0"/>
        <v>OK</v>
      </c>
      <c r="N44" t="str">
        <f>VLOOKUP(B44,'COA - All'!$E$7:$F$340,2,FALSE)</f>
        <v>Goodwill</v>
      </c>
      <c r="O44" t="str">
        <f t="shared" si="1"/>
        <v>OK</v>
      </c>
    </row>
    <row r="45" spans="1:15" x14ac:dyDescent="0.2">
      <c r="A45">
        <v>244</v>
      </c>
      <c r="B45">
        <v>34400</v>
      </c>
      <c r="C45" t="s">
        <v>30</v>
      </c>
      <c r="D45" t="s">
        <v>548</v>
      </c>
      <c r="E45" t="s">
        <v>549</v>
      </c>
      <c r="F45" t="s">
        <v>550</v>
      </c>
      <c r="H45" t="b">
        <v>1</v>
      </c>
      <c r="I45" t="b">
        <v>0</v>
      </c>
      <c r="J45" t="s">
        <v>329</v>
      </c>
      <c r="K45" s="91">
        <v>34000</v>
      </c>
      <c r="L45" s="91">
        <v>34999</v>
      </c>
      <c r="M45" t="str">
        <f t="shared" si="0"/>
        <v>OK</v>
      </c>
      <c r="N45" t="str">
        <f>VLOOKUP(B45,'COA - All'!$E$7:$F$340,2,FALSE)</f>
        <v>Patents</v>
      </c>
      <c r="O45" t="str">
        <f t="shared" si="1"/>
        <v>OK</v>
      </c>
    </row>
    <row r="46" spans="1:15" x14ac:dyDescent="0.2">
      <c r="A46">
        <v>36</v>
      </c>
      <c r="B46">
        <v>34500</v>
      </c>
      <c r="C46" t="s">
        <v>31</v>
      </c>
      <c r="D46" t="s">
        <v>548</v>
      </c>
      <c r="E46" t="s">
        <v>549</v>
      </c>
      <c r="F46" t="s">
        <v>550</v>
      </c>
      <c r="H46" t="b">
        <v>1</v>
      </c>
      <c r="I46" t="b">
        <v>0</v>
      </c>
      <c r="J46" t="s">
        <v>329</v>
      </c>
      <c r="K46" s="91">
        <v>34000</v>
      </c>
      <c r="L46" s="91">
        <v>34999</v>
      </c>
      <c r="M46" t="str">
        <f t="shared" si="0"/>
        <v>OK</v>
      </c>
      <c r="N46" t="str">
        <f>VLOOKUP(B46,'COA - All'!$E$7:$F$340,2,FALSE)</f>
        <v>Trademarks</v>
      </c>
      <c r="O46" t="str">
        <f t="shared" si="1"/>
        <v>OK</v>
      </c>
    </row>
    <row r="47" spans="1:15" x14ac:dyDescent="0.2">
      <c r="A47">
        <v>245</v>
      </c>
      <c r="B47">
        <v>34600</v>
      </c>
      <c r="C47" t="s">
        <v>32</v>
      </c>
      <c r="D47" t="s">
        <v>548</v>
      </c>
      <c r="E47" t="s">
        <v>549</v>
      </c>
      <c r="F47" t="s">
        <v>550</v>
      </c>
      <c r="H47" t="b">
        <v>1</v>
      </c>
      <c r="I47" t="b">
        <v>0</v>
      </c>
      <c r="J47" t="s">
        <v>329</v>
      </c>
      <c r="K47" s="91">
        <v>34000</v>
      </c>
      <c r="L47" s="91">
        <v>34999</v>
      </c>
      <c r="M47" t="str">
        <f t="shared" si="0"/>
        <v>OK</v>
      </c>
      <c r="N47" t="str">
        <f>VLOOKUP(B47,'COA - All'!$E$7:$F$340,2,FALSE)</f>
        <v>Organizational Costs</v>
      </c>
      <c r="O47" t="str">
        <f t="shared" si="1"/>
        <v>OK</v>
      </c>
    </row>
    <row r="48" spans="1:15" x14ac:dyDescent="0.2">
      <c r="A48">
        <v>333</v>
      </c>
      <c r="B48">
        <v>35000</v>
      </c>
      <c r="C48" t="s">
        <v>5</v>
      </c>
      <c r="D48" t="s">
        <v>548</v>
      </c>
      <c r="E48" t="s">
        <v>549</v>
      </c>
      <c r="F48" t="s">
        <v>550</v>
      </c>
      <c r="H48" t="b">
        <v>1</v>
      </c>
      <c r="I48" t="b">
        <v>0</v>
      </c>
      <c r="J48" t="s">
        <v>332</v>
      </c>
      <c r="K48" s="91">
        <v>35000</v>
      </c>
      <c r="L48" s="91">
        <v>35199</v>
      </c>
      <c r="M48" t="str">
        <f t="shared" si="0"/>
        <v>OK</v>
      </c>
      <c r="N48" t="str">
        <f>VLOOKUP(B48,'COA - All'!$E$7:$F$340,2,FALSE)</f>
        <v>Securities: AFS</v>
      </c>
      <c r="O48" t="str">
        <f t="shared" si="1"/>
        <v>OK</v>
      </c>
    </row>
    <row r="49" spans="1:15" x14ac:dyDescent="0.2">
      <c r="A49">
        <v>335</v>
      </c>
      <c r="B49">
        <v>35200</v>
      </c>
      <c r="C49" t="s">
        <v>6</v>
      </c>
      <c r="D49" t="s">
        <v>548</v>
      </c>
      <c r="E49" t="s">
        <v>549</v>
      </c>
      <c r="F49" t="s">
        <v>550</v>
      </c>
      <c r="H49" t="b">
        <v>1</v>
      </c>
      <c r="I49" t="b">
        <v>0</v>
      </c>
      <c r="J49" t="s">
        <v>506</v>
      </c>
      <c r="K49" s="91">
        <v>35200</v>
      </c>
      <c r="L49" s="91">
        <v>35399</v>
      </c>
      <c r="M49" t="str">
        <f t="shared" si="0"/>
        <v>OK</v>
      </c>
      <c r="N49" t="str">
        <f>VLOOKUP(B49,'COA - All'!$E$7:$F$340,2,FALSE)</f>
        <v>Securities: HTM</v>
      </c>
      <c r="O49" t="str">
        <f t="shared" si="1"/>
        <v>OK</v>
      </c>
    </row>
    <row r="50" spans="1:15" x14ac:dyDescent="0.2">
      <c r="A50">
        <v>529</v>
      </c>
      <c r="B50">
        <v>35400</v>
      </c>
      <c r="C50" t="s">
        <v>501</v>
      </c>
      <c r="D50" t="s">
        <v>548</v>
      </c>
      <c r="E50" t="s">
        <v>549</v>
      </c>
      <c r="F50" t="s">
        <v>550</v>
      </c>
      <c r="H50" t="b">
        <v>1</v>
      </c>
      <c r="I50" t="b">
        <v>0</v>
      </c>
      <c r="J50" t="s">
        <v>507</v>
      </c>
      <c r="K50" s="91">
        <v>35400</v>
      </c>
      <c r="L50" s="91">
        <v>35499</v>
      </c>
      <c r="M50" t="str">
        <f t="shared" si="0"/>
        <v>OK</v>
      </c>
      <c r="N50" t="str">
        <f>VLOOKUP(B50,'COA - All'!$E$7:$F$340,2,FALSE)</f>
        <v>Derivative Asset - Noncurrent</v>
      </c>
      <c r="O50" t="str">
        <f t="shared" si="1"/>
        <v>OK</v>
      </c>
    </row>
    <row r="51" spans="1:15" x14ac:dyDescent="0.2">
      <c r="A51">
        <v>336</v>
      </c>
      <c r="B51">
        <v>35500</v>
      </c>
      <c r="C51" t="s">
        <v>528</v>
      </c>
      <c r="D51" t="s">
        <v>548</v>
      </c>
      <c r="E51" t="s">
        <v>549</v>
      </c>
      <c r="F51" t="s">
        <v>550</v>
      </c>
      <c r="H51" t="b">
        <v>1</v>
      </c>
      <c r="I51" t="b">
        <v>0</v>
      </c>
      <c r="J51" t="s">
        <v>331</v>
      </c>
      <c r="K51" s="91">
        <v>35500</v>
      </c>
      <c r="L51" s="91">
        <v>35699</v>
      </c>
      <c r="M51" t="str">
        <f t="shared" si="0"/>
        <v>OK</v>
      </c>
      <c r="N51" t="str">
        <f>VLOOKUP(B51,'COA - All'!$E$7:$F$340,2,FALSE)</f>
        <v>Investment in Sub - Noncurrent</v>
      </c>
      <c r="O51" t="str">
        <f t="shared" si="1"/>
        <v>OK</v>
      </c>
    </row>
    <row r="52" spans="1:15" x14ac:dyDescent="0.2">
      <c r="A52">
        <v>337</v>
      </c>
      <c r="B52">
        <v>35700</v>
      </c>
      <c r="C52" t="s">
        <v>33</v>
      </c>
      <c r="D52" t="s">
        <v>548</v>
      </c>
      <c r="E52" t="s">
        <v>549</v>
      </c>
      <c r="F52" t="s">
        <v>550</v>
      </c>
      <c r="H52" t="b">
        <v>1</v>
      </c>
      <c r="I52" t="b">
        <v>0</v>
      </c>
      <c r="J52" t="s">
        <v>330</v>
      </c>
      <c r="K52" s="91">
        <v>35700</v>
      </c>
      <c r="L52" s="91">
        <v>35999</v>
      </c>
      <c r="M52" t="str">
        <f t="shared" si="0"/>
        <v>OK</v>
      </c>
      <c r="N52" t="str">
        <f>VLOOKUP(B52,'COA - All'!$E$7:$F$340,2,FALSE)</f>
        <v>Land</v>
      </c>
      <c r="O52" t="str">
        <f t="shared" si="1"/>
        <v>OK</v>
      </c>
    </row>
    <row r="53" spans="1:15" x14ac:dyDescent="0.2">
      <c r="A53">
        <v>338</v>
      </c>
      <c r="B53">
        <v>36000</v>
      </c>
      <c r="C53" t="s">
        <v>34</v>
      </c>
      <c r="D53" t="s">
        <v>548</v>
      </c>
      <c r="E53" t="s">
        <v>549</v>
      </c>
      <c r="F53" t="s">
        <v>550</v>
      </c>
      <c r="H53" t="b">
        <v>1</v>
      </c>
      <c r="I53" t="b">
        <v>0</v>
      </c>
      <c r="J53" t="s">
        <v>333</v>
      </c>
      <c r="K53" s="91">
        <v>36000</v>
      </c>
      <c r="L53" s="91">
        <v>36699</v>
      </c>
      <c r="M53" t="str">
        <f t="shared" si="0"/>
        <v>OK</v>
      </c>
      <c r="N53" t="str">
        <f>VLOOKUP(B53,'COA - All'!$E$7:$F$340,2,FALSE)</f>
        <v>Notes Receivable - Noncurrent</v>
      </c>
      <c r="O53" t="str">
        <f t="shared" si="1"/>
        <v>OK</v>
      </c>
    </row>
    <row r="54" spans="1:15" x14ac:dyDescent="0.2">
      <c r="A54">
        <v>44</v>
      </c>
      <c r="B54">
        <v>36700</v>
      </c>
      <c r="C54" t="s">
        <v>35</v>
      </c>
      <c r="D54" t="s">
        <v>548</v>
      </c>
      <c r="E54" t="s">
        <v>549</v>
      </c>
      <c r="F54" t="s">
        <v>550</v>
      </c>
      <c r="H54" t="b">
        <v>1</v>
      </c>
      <c r="I54" t="b">
        <v>0</v>
      </c>
      <c r="J54" t="s">
        <v>398</v>
      </c>
      <c r="K54" s="91">
        <v>36700</v>
      </c>
      <c r="L54" s="91">
        <v>37499</v>
      </c>
      <c r="M54" t="str">
        <f t="shared" si="0"/>
        <v>OK</v>
      </c>
      <c r="N54" t="str">
        <f>VLOOKUP(B54,'COA - All'!$E$7:$F$340,2,FALSE)</f>
        <v>Deposits: Rent</v>
      </c>
      <c r="O54" t="str">
        <f t="shared" si="1"/>
        <v>OK</v>
      </c>
    </row>
    <row r="55" spans="1:15" x14ac:dyDescent="0.2">
      <c r="A55">
        <v>45</v>
      </c>
      <c r="B55">
        <v>36800</v>
      </c>
      <c r="C55" t="s">
        <v>36</v>
      </c>
      <c r="D55" t="s">
        <v>548</v>
      </c>
      <c r="E55" t="s">
        <v>549</v>
      </c>
      <c r="F55" t="s">
        <v>550</v>
      </c>
      <c r="H55" t="b">
        <v>1</v>
      </c>
      <c r="I55" t="b">
        <v>0</v>
      </c>
      <c r="J55" t="s">
        <v>398</v>
      </c>
      <c r="K55" s="91">
        <v>36700</v>
      </c>
      <c r="L55" s="91">
        <v>37499</v>
      </c>
      <c r="M55" t="str">
        <f t="shared" si="0"/>
        <v>OK</v>
      </c>
      <c r="N55" t="str">
        <f>VLOOKUP(B55,'COA - All'!$E$7:$F$340,2,FALSE)</f>
        <v>Deposits: Other</v>
      </c>
      <c r="O55" t="str">
        <f t="shared" si="1"/>
        <v>OK</v>
      </c>
    </row>
    <row r="56" spans="1:15" x14ac:dyDescent="0.2">
      <c r="A56">
        <v>46</v>
      </c>
      <c r="B56">
        <v>37000</v>
      </c>
      <c r="C56" t="s">
        <v>37</v>
      </c>
      <c r="D56" t="s">
        <v>548</v>
      </c>
      <c r="E56" t="s">
        <v>549</v>
      </c>
      <c r="F56" t="s">
        <v>550</v>
      </c>
      <c r="H56" t="b">
        <v>1</v>
      </c>
      <c r="I56" t="b">
        <v>0</v>
      </c>
      <c r="J56" t="s">
        <v>398</v>
      </c>
      <c r="K56" s="91">
        <v>36700</v>
      </c>
      <c r="L56" s="91">
        <v>37499</v>
      </c>
      <c r="M56" t="str">
        <f t="shared" si="0"/>
        <v>OK</v>
      </c>
      <c r="N56" t="str">
        <f>VLOOKUP(B56,'COA - All'!$E$7:$F$340,2,FALSE)</f>
        <v>Deferred Expenses</v>
      </c>
      <c r="O56" t="str">
        <f t="shared" si="1"/>
        <v>OK</v>
      </c>
    </row>
    <row r="57" spans="1:15" x14ac:dyDescent="0.2">
      <c r="A57">
        <v>530</v>
      </c>
      <c r="B57">
        <v>37600</v>
      </c>
      <c r="C57" t="s">
        <v>515</v>
      </c>
      <c r="D57" t="s">
        <v>548</v>
      </c>
      <c r="E57" t="s">
        <v>549</v>
      </c>
      <c r="F57" t="s">
        <v>550</v>
      </c>
      <c r="H57" t="b">
        <v>1</v>
      </c>
      <c r="I57" t="b">
        <v>0</v>
      </c>
      <c r="J57" t="s">
        <v>338</v>
      </c>
      <c r="K57" s="91">
        <v>37600</v>
      </c>
      <c r="L57" s="91">
        <v>38999</v>
      </c>
      <c r="M57" t="str">
        <f t="shared" si="0"/>
        <v>OK</v>
      </c>
      <c r="N57" t="str">
        <f>VLOOKUP(B57,'COA - All'!$E$7:$F$340,2,FALSE)</f>
        <v>Other Noncurrent Asset (1)</v>
      </c>
      <c r="O57" t="str">
        <f t="shared" si="1"/>
        <v>OK</v>
      </c>
    </row>
    <row r="58" spans="1:15" x14ac:dyDescent="0.2">
      <c r="A58">
        <v>412</v>
      </c>
      <c r="B58">
        <v>39000</v>
      </c>
      <c r="C58" t="s">
        <v>39</v>
      </c>
      <c r="D58" t="s">
        <v>548</v>
      </c>
      <c r="E58" t="s">
        <v>549</v>
      </c>
      <c r="F58" t="s">
        <v>550</v>
      </c>
      <c r="H58" t="b">
        <v>1</v>
      </c>
      <c r="I58" t="b">
        <v>0</v>
      </c>
      <c r="J58" t="s">
        <v>395</v>
      </c>
      <c r="K58" s="91">
        <v>39000</v>
      </c>
      <c r="L58" s="91">
        <v>39799</v>
      </c>
      <c r="M58" t="str">
        <f t="shared" si="0"/>
        <v>OK</v>
      </c>
      <c r="N58" t="str">
        <f>VLOOKUP(B58,'COA - All'!$E$7:$F$340,2,FALSE)</f>
        <v>Accum. Depr. Autos &amp; Trucks</v>
      </c>
      <c r="O58" t="str">
        <f t="shared" si="1"/>
        <v>OK</v>
      </c>
    </row>
    <row r="59" spans="1:15" x14ac:dyDescent="0.2">
      <c r="A59">
        <v>48</v>
      </c>
      <c r="B59">
        <v>39100</v>
      </c>
      <c r="C59" t="s">
        <v>40</v>
      </c>
      <c r="D59" t="s">
        <v>548</v>
      </c>
      <c r="E59" t="s">
        <v>549</v>
      </c>
      <c r="F59" t="s">
        <v>550</v>
      </c>
      <c r="H59" t="b">
        <v>1</v>
      </c>
      <c r="I59" t="b">
        <v>0</v>
      </c>
      <c r="J59" t="s">
        <v>395</v>
      </c>
      <c r="K59" s="91">
        <v>39000</v>
      </c>
      <c r="L59" s="91">
        <v>39799</v>
      </c>
      <c r="M59" t="str">
        <f t="shared" si="0"/>
        <v>OK</v>
      </c>
      <c r="N59" t="str">
        <f>VLOOKUP(B59,'COA - All'!$E$7:$F$340,2,FALSE)</f>
        <v>Accum. Depr. Furniture &amp; Fix</v>
      </c>
      <c r="O59" t="str">
        <f t="shared" si="1"/>
        <v>OK</v>
      </c>
    </row>
    <row r="60" spans="1:15" x14ac:dyDescent="0.2">
      <c r="A60">
        <v>49</v>
      </c>
      <c r="B60">
        <v>39200</v>
      </c>
      <c r="C60" t="s">
        <v>41</v>
      </c>
      <c r="D60" t="s">
        <v>548</v>
      </c>
      <c r="E60" t="s">
        <v>549</v>
      </c>
      <c r="F60" t="s">
        <v>550</v>
      </c>
      <c r="H60" t="b">
        <v>1</v>
      </c>
      <c r="I60" t="b">
        <v>0</v>
      </c>
      <c r="J60" t="s">
        <v>395</v>
      </c>
      <c r="K60" s="91">
        <v>39000</v>
      </c>
      <c r="L60" s="91">
        <v>39799</v>
      </c>
      <c r="M60" t="str">
        <f t="shared" si="0"/>
        <v>OK</v>
      </c>
      <c r="N60" t="str">
        <f>VLOOKUP(B60,'COA - All'!$E$7:$F$340,2,FALSE)</f>
        <v>Accum. Depr. Equipment</v>
      </c>
      <c r="O60" t="str">
        <f t="shared" si="1"/>
        <v>OK</v>
      </c>
    </row>
    <row r="61" spans="1:15" x14ac:dyDescent="0.2">
      <c r="A61">
        <v>531</v>
      </c>
      <c r="B61">
        <v>39280</v>
      </c>
      <c r="C61" t="s">
        <v>533</v>
      </c>
      <c r="D61" t="s">
        <v>548</v>
      </c>
      <c r="E61" t="s">
        <v>549</v>
      </c>
      <c r="F61" t="s">
        <v>550</v>
      </c>
      <c r="H61" t="b">
        <v>1</v>
      </c>
      <c r="I61" t="b">
        <v>0</v>
      </c>
      <c r="J61" t="s">
        <v>395</v>
      </c>
      <c r="K61" s="91">
        <v>39000</v>
      </c>
      <c r="L61" s="91">
        <v>39799</v>
      </c>
      <c r="M61" t="str">
        <f t="shared" si="0"/>
        <v>OK</v>
      </c>
      <c r="N61" t="str">
        <f>VLOOKUP(B61,'COA - All'!$E$7:$F$340,2,FALSE)</f>
        <v>Accum. Depr. Tooling</v>
      </c>
      <c r="O61" t="str">
        <f t="shared" si="1"/>
        <v>OK</v>
      </c>
    </row>
    <row r="62" spans="1:15" x14ac:dyDescent="0.2">
      <c r="A62">
        <v>50</v>
      </c>
      <c r="B62">
        <v>39300</v>
      </c>
      <c r="C62" t="s">
        <v>42</v>
      </c>
      <c r="D62" t="s">
        <v>548</v>
      </c>
      <c r="E62" t="s">
        <v>549</v>
      </c>
      <c r="F62" t="s">
        <v>550</v>
      </c>
      <c r="H62" t="b">
        <v>1</v>
      </c>
      <c r="I62" t="b">
        <v>0</v>
      </c>
      <c r="J62" t="s">
        <v>395</v>
      </c>
      <c r="K62" s="91">
        <v>39000</v>
      </c>
      <c r="L62" s="91">
        <v>39799</v>
      </c>
      <c r="M62" t="str">
        <f t="shared" si="0"/>
        <v>OK</v>
      </c>
      <c r="N62" t="str">
        <f>VLOOKUP(B62,'COA - All'!$E$7:$F$340,2,FALSE)</f>
        <v>Accum. Depr. Computers</v>
      </c>
      <c r="O62" t="str">
        <f t="shared" si="1"/>
        <v>OK</v>
      </c>
    </row>
    <row r="63" spans="1:15" x14ac:dyDescent="0.2">
      <c r="A63">
        <v>339</v>
      </c>
      <c r="B63">
        <v>39400</v>
      </c>
      <c r="C63" t="s">
        <v>43</v>
      </c>
      <c r="D63" t="s">
        <v>548</v>
      </c>
      <c r="E63" t="s">
        <v>549</v>
      </c>
      <c r="F63" t="s">
        <v>550</v>
      </c>
      <c r="H63" t="b">
        <v>1</v>
      </c>
      <c r="I63" t="b">
        <v>0</v>
      </c>
      <c r="J63" t="s">
        <v>395</v>
      </c>
      <c r="K63" s="91">
        <v>39000</v>
      </c>
      <c r="L63" s="91">
        <v>39799</v>
      </c>
      <c r="M63" t="str">
        <f t="shared" si="0"/>
        <v>OK</v>
      </c>
      <c r="N63" t="str">
        <f>VLOOKUP(B63,'COA - All'!$E$7:$F$340,2,FALSE)</f>
        <v>Accum. Depr. Improvement</v>
      </c>
      <c r="O63" t="str">
        <f t="shared" si="1"/>
        <v>OK</v>
      </c>
    </row>
    <row r="64" spans="1:15" x14ac:dyDescent="0.2">
      <c r="A64">
        <v>52</v>
      </c>
      <c r="B64">
        <v>39500</v>
      </c>
      <c r="C64" t="s">
        <v>44</v>
      </c>
      <c r="D64" t="s">
        <v>548</v>
      </c>
      <c r="E64" t="s">
        <v>549</v>
      </c>
      <c r="F64" t="s">
        <v>550</v>
      </c>
      <c r="H64" t="b">
        <v>1</v>
      </c>
      <c r="I64" t="b">
        <v>0</v>
      </c>
      <c r="J64" t="s">
        <v>395</v>
      </c>
      <c r="K64" s="91">
        <v>39000</v>
      </c>
      <c r="L64" s="91">
        <v>39799</v>
      </c>
      <c r="M64" t="str">
        <f t="shared" si="0"/>
        <v>OK</v>
      </c>
      <c r="N64" t="str">
        <f>VLOOKUP(B64,'COA - All'!$E$7:$F$340,2,FALSE)</f>
        <v>Accum. Depr. Perm/Lease Improv</v>
      </c>
      <c r="O64" t="str">
        <f t="shared" si="1"/>
        <v>OK</v>
      </c>
    </row>
    <row r="65" spans="1:15" x14ac:dyDescent="0.2">
      <c r="A65">
        <v>413</v>
      </c>
      <c r="B65">
        <v>39600</v>
      </c>
      <c r="C65" t="s">
        <v>45</v>
      </c>
      <c r="D65" t="s">
        <v>548</v>
      </c>
      <c r="E65" t="s">
        <v>549</v>
      </c>
      <c r="F65" t="s">
        <v>550</v>
      </c>
      <c r="H65" t="b">
        <v>1</v>
      </c>
      <c r="I65" t="b">
        <v>0</v>
      </c>
      <c r="J65" t="s">
        <v>395</v>
      </c>
      <c r="K65" s="91">
        <v>39000</v>
      </c>
      <c r="L65" s="91">
        <v>39799</v>
      </c>
      <c r="M65" t="str">
        <f t="shared" si="0"/>
        <v>OK</v>
      </c>
      <c r="N65" t="str">
        <f>VLOOKUP(B65,'COA - All'!$E$7:$F$340,2,FALSE)</f>
        <v>Accum. Amort. Land Impr.</v>
      </c>
      <c r="O65" t="str">
        <f t="shared" si="1"/>
        <v>OK</v>
      </c>
    </row>
    <row r="66" spans="1:15" x14ac:dyDescent="0.2">
      <c r="A66">
        <v>54</v>
      </c>
      <c r="B66">
        <v>39700</v>
      </c>
      <c r="C66" t="s">
        <v>46</v>
      </c>
      <c r="D66" t="s">
        <v>548</v>
      </c>
      <c r="E66" t="s">
        <v>549</v>
      </c>
      <c r="F66" t="s">
        <v>550</v>
      </c>
      <c r="H66" t="b">
        <v>1</v>
      </c>
      <c r="I66" t="b">
        <v>0</v>
      </c>
      <c r="J66" t="s">
        <v>395</v>
      </c>
      <c r="K66" s="91">
        <v>39000</v>
      </c>
      <c r="L66" s="91">
        <v>39799</v>
      </c>
      <c r="M66" t="str">
        <f t="shared" ref="M66:M129" si="2">IF(B66&gt;=K66,IF(B66&lt;=L66,"OK","ERROR"),"ERROR")</f>
        <v>OK</v>
      </c>
      <c r="N66" t="str">
        <f>VLOOKUP(B66,'COA - All'!$E$7:$F$340,2,FALSE)</f>
        <v>Accum. Amort. Software</v>
      </c>
      <c r="O66" t="str">
        <f t="shared" si="1"/>
        <v>OK</v>
      </c>
    </row>
    <row r="67" spans="1:15" x14ac:dyDescent="0.2">
      <c r="A67">
        <v>55</v>
      </c>
      <c r="B67">
        <v>39800</v>
      </c>
      <c r="C67" t="s">
        <v>47</v>
      </c>
      <c r="D67" t="s">
        <v>548</v>
      </c>
      <c r="E67" t="s">
        <v>549</v>
      </c>
      <c r="F67" t="s">
        <v>550</v>
      </c>
      <c r="H67" t="b">
        <v>1</v>
      </c>
      <c r="I67" t="b">
        <v>0</v>
      </c>
      <c r="J67" t="s">
        <v>339</v>
      </c>
      <c r="K67" s="91">
        <v>39800</v>
      </c>
      <c r="L67" s="91">
        <v>40099</v>
      </c>
      <c r="M67" t="str">
        <f t="shared" si="2"/>
        <v>OK</v>
      </c>
      <c r="N67" t="str">
        <f>VLOOKUP(B67,'COA - All'!$E$7:$F$340,2,FALSE)</f>
        <v>Accum. Amort. Goodwill</v>
      </c>
      <c r="O67" t="str">
        <f t="shared" ref="O67:O130" si="3">IF(C67=N67,"OK","ERROR")</f>
        <v>OK</v>
      </c>
    </row>
    <row r="68" spans="1:15" x14ac:dyDescent="0.2">
      <c r="A68">
        <v>246</v>
      </c>
      <c r="B68">
        <v>39850</v>
      </c>
      <c r="C68" t="s">
        <v>48</v>
      </c>
      <c r="D68" t="s">
        <v>548</v>
      </c>
      <c r="E68" t="s">
        <v>549</v>
      </c>
      <c r="F68" t="s">
        <v>550</v>
      </c>
      <c r="H68" t="b">
        <v>1</v>
      </c>
      <c r="I68" t="b">
        <v>0</v>
      </c>
      <c r="J68" t="s">
        <v>339</v>
      </c>
      <c r="K68" s="91">
        <v>39800</v>
      </c>
      <c r="L68" s="91">
        <v>40099</v>
      </c>
      <c r="M68" t="str">
        <f t="shared" si="2"/>
        <v>OK</v>
      </c>
      <c r="N68" t="str">
        <f>VLOOKUP(B68,'COA - All'!$E$7:$F$340,2,FALSE)</f>
        <v>Accum. Amort. Patents</v>
      </c>
      <c r="O68" t="str">
        <f t="shared" si="3"/>
        <v>OK</v>
      </c>
    </row>
    <row r="69" spans="1:15" x14ac:dyDescent="0.2">
      <c r="A69">
        <v>56</v>
      </c>
      <c r="B69">
        <v>39900</v>
      </c>
      <c r="C69" t="s">
        <v>49</v>
      </c>
      <c r="D69" t="s">
        <v>548</v>
      </c>
      <c r="E69" t="s">
        <v>549</v>
      </c>
      <c r="F69" t="s">
        <v>550</v>
      </c>
      <c r="H69" t="b">
        <v>1</v>
      </c>
      <c r="I69" t="b">
        <v>0</v>
      </c>
      <c r="J69" t="s">
        <v>339</v>
      </c>
      <c r="K69" s="91">
        <v>39800</v>
      </c>
      <c r="L69" s="91">
        <v>40099</v>
      </c>
      <c r="M69" t="str">
        <f t="shared" si="2"/>
        <v>OK</v>
      </c>
      <c r="N69" t="str">
        <f>VLOOKUP(B69,'COA - All'!$E$7:$F$340,2,FALSE)</f>
        <v>Accum. Amort. Trademarks</v>
      </c>
      <c r="O69" t="str">
        <f t="shared" si="3"/>
        <v>OK</v>
      </c>
    </row>
    <row r="70" spans="1:15" x14ac:dyDescent="0.2">
      <c r="A70">
        <v>247</v>
      </c>
      <c r="B70">
        <v>39950</v>
      </c>
      <c r="C70" t="s">
        <v>50</v>
      </c>
      <c r="D70" t="s">
        <v>548</v>
      </c>
      <c r="E70" t="s">
        <v>549</v>
      </c>
      <c r="F70" t="s">
        <v>550</v>
      </c>
      <c r="H70" t="b">
        <v>1</v>
      </c>
      <c r="I70" t="b">
        <v>0</v>
      </c>
      <c r="J70" t="s">
        <v>339</v>
      </c>
      <c r="K70" s="91">
        <v>39800</v>
      </c>
      <c r="L70" s="91">
        <v>40099</v>
      </c>
      <c r="M70" t="str">
        <f t="shared" si="2"/>
        <v>OK</v>
      </c>
      <c r="N70" t="str">
        <f>VLOOKUP(B70,'COA - All'!$E$7:$F$340,2,FALSE)</f>
        <v>Accum. Amort. Org. Costs</v>
      </c>
      <c r="O70" t="str">
        <f t="shared" si="3"/>
        <v>OK</v>
      </c>
    </row>
    <row r="71" spans="1:15" x14ac:dyDescent="0.2">
      <c r="A71">
        <v>340</v>
      </c>
      <c r="B71">
        <v>40000</v>
      </c>
      <c r="C71" t="s">
        <v>51</v>
      </c>
      <c r="D71" t="s">
        <v>548</v>
      </c>
      <c r="E71" t="s">
        <v>549</v>
      </c>
      <c r="F71" t="s">
        <v>550</v>
      </c>
      <c r="H71" t="b">
        <v>1</v>
      </c>
      <c r="I71" t="b">
        <v>0</v>
      </c>
      <c r="J71" t="s">
        <v>339</v>
      </c>
      <c r="K71" s="91">
        <v>39800</v>
      </c>
      <c r="L71" s="91">
        <v>40099</v>
      </c>
      <c r="M71" t="str">
        <f t="shared" si="2"/>
        <v>OK</v>
      </c>
      <c r="N71" t="str">
        <f>VLOOKUP(B71,'COA - All'!$E$7:$F$340,2,FALSE)</f>
        <v>Accum. Amort. Securities</v>
      </c>
      <c r="O71" t="str">
        <f t="shared" si="3"/>
        <v>OK</v>
      </c>
    </row>
    <row r="72" spans="1:15" x14ac:dyDescent="0.2">
      <c r="A72">
        <v>532</v>
      </c>
      <c r="B72">
        <v>40100</v>
      </c>
      <c r="C72" t="s">
        <v>516</v>
      </c>
      <c r="D72" t="s">
        <v>548</v>
      </c>
      <c r="E72" t="s">
        <v>549</v>
      </c>
      <c r="F72" t="s">
        <v>550</v>
      </c>
      <c r="H72" t="b">
        <v>1</v>
      </c>
      <c r="I72" t="b">
        <v>0</v>
      </c>
      <c r="J72" t="s">
        <v>340</v>
      </c>
      <c r="K72" s="91">
        <v>40100</v>
      </c>
      <c r="L72" s="91">
        <v>49999</v>
      </c>
      <c r="M72" t="str">
        <f t="shared" si="2"/>
        <v>OK</v>
      </c>
      <c r="N72" t="str">
        <f>VLOOKUP(B72,'COA - All'!$E$7:$F$340,2,FALSE)</f>
        <v>Right-of-Use Asset</v>
      </c>
      <c r="O72" t="str">
        <f t="shared" si="3"/>
        <v>ERROR</v>
      </c>
    </row>
    <row r="73" spans="1:15" x14ac:dyDescent="0.2">
      <c r="A73">
        <v>58</v>
      </c>
      <c r="B73">
        <v>50000</v>
      </c>
      <c r="C73" t="s">
        <v>52</v>
      </c>
      <c r="D73" t="s">
        <v>548</v>
      </c>
      <c r="E73" t="s">
        <v>551</v>
      </c>
      <c r="F73" t="s">
        <v>550</v>
      </c>
      <c r="H73" t="b">
        <v>1</v>
      </c>
      <c r="I73" t="b">
        <v>0</v>
      </c>
      <c r="J73" t="s">
        <v>341</v>
      </c>
      <c r="K73" s="91">
        <v>50000</v>
      </c>
      <c r="L73" s="91">
        <v>50399</v>
      </c>
      <c r="M73" t="str">
        <f t="shared" si="2"/>
        <v>OK</v>
      </c>
      <c r="N73" t="str">
        <f>VLOOKUP(B73,'COA - All'!$E$7:$F$340,2,FALSE)</f>
        <v>Accounts Payable: Trade</v>
      </c>
      <c r="O73" t="str">
        <f t="shared" si="3"/>
        <v>OK</v>
      </c>
    </row>
    <row r="74" spans="1:15" x14ac:dyDescent="0.2">
      <c r="A74">
        <v>59</v>
      </c>
      <c r="B74">
        <v>50300</v>
      </c>
      <c r="C74" t="s">
        <v>53</v>
      </c>
      <c r="D74" t="s">
        <v>548</v>
      </c>
      <c r="E74" t="s">
        <v>551</v>
      </c>
      <c r="F74" t="s">
        <v>550</v>
      </c>
      <c r="H74" t="b">
        <v>1</v>
      </c>
      <c r="I74" t="b">
        <v>0</v>
      </c>
      <c r="J74" t="s">
        <v>341</v>
      </c>
      <c r="K74" s="91">
        <v>50000</v>
      </c>
      <c r="L74" s="91">
        <v>50399</v>
      </c>
      <c r="M74" t="str">
        <f t="shared" si="2"/>
        <v>OK</v>
      </c>
      <c r="N74" t="str">
        <f>VLOOKUP(B74,'COA - All'!$E$7:$F$340,2,FALSE)</f>
        <v>A/P Credit Card</v>
      </c>
      <c r="O74" t="str">
        <f t="shared" si="3"/>
        <v>OK</v>
      </c>
    </row>
    <row r="75" spans="1:15" x14ac:dyDescent="0.2">
      <c r="A75">
        <v>60</v>
      </c>
      <c r="B75">
        <v>50400</v>
      </c>
      <c r="C75" t="s">
        <v>54</v>
      </c>
      <c r="D75" t="s">
        <v>548</v>
      </c>
      <c r="E75" t="s">
        <v>551</v>
      </c>
      <c r="F75" t="s">
        <v>550</v>
      </c>
      <c r="H75" t="b">
        <v>1</v>
      </c>
      <c r="I75" t="b">
        <v>0</v>
      </c>
      <c r="J75" t="s">
        <v>342</v>
      </c>
      <c r="K75" s="91">
        <v>50400</v>
      </c>
      <c r="L75" s="91">
        <v>50499</v>
      </c>
      <c r="M75" t="str">
        <f t="shared" si="2"/>
        <v>OK</v>
      </c>
      <c r="N75" t="str">
        <f>VLOOKUP(B75,'COA - All'!$E$7:$F$340,2,FALSE)</f>
        <v>Accrued Interest Payable</v>
      </c>
      <c r="O75" t="str">
        <f t="shared" si="3"/>
        <v>OK</v>
      </c>
    </row>
    <row r="76" spans="1:15" x14ac:dyDescent="0.2">
      <c r="A76">
        <v>62</v>
      </c>
      <c r="B76">
        <v>50600</v>
      </c>
      <c r="C76" t="s">
        <v>56</v>
      </c>
      <c r="D76" t="s">
        <v>548</v>
      </c>
      <c r="E76" t="s">
        <v>551</v>
      </c>
      <c r="F76" t="s">
        <v>550</v>
      </c>
      <c r="H76" t="b">
        <v>1</v>
      </c>
      <c r="I76" t="b">
        <v>0</v>
      </c>
      <c r="J76" t="s">
        <v>495</v>
      </c>
      <c r="K76" s="91">
        <v>50600</v>
      </c>
      <c r="L76" s="91">
        <v>50949</v>
      </c>
      <c r="M76" t="str">
        <f t="shared" si="2"/>
        <v>OK</v>
      </c>
      <c r="N76" t="str">
        <f>VLOOKUP(B76,'COA - All'!$E$7:$F$340,2,FALSE)</f>
        <v>Customer Deposits</v>
      </c>
      <c r="O76" t="str">
        <f t="shared" si="3"/>
        <v>OK</v>
      </c>
    </row>
    <row r="77" spans="1:15" x14ac:dyDescent="0.2">
      <c r="A77">
        <v>65</v>
      </c>
      <c r="B77">
        <v>50900</v>
      </c>
      <c r="C77" t="s">
        <v>59</v>
      </c>
      <c r="D77" t="s">
        <v>548</v>
      </c>
      <c r="E77" t="s">
        <v>551</v>
      </c>
      <c r="F77" t="s">
        <v>550</v>
      </c>
      <c r="H77" t="b">
        <v>1</v>
      </c>
      <c r="I77" t="b">
        <v>0</v>
      </c>
      <c r="J77" t="s">
        <v>495</v>
      </c>
      <c r="K77" s="91">
        <v>50600</v>
      </c>
      <c r="L77" s="91">
        <v>50949</v>
      </c>
      <c r="M77" t="str">
        <f t="shared" si="2"/>
        <v>OK</v>
      </c>
      <c r="N77" t="str">
        <f>VLOOKUP(B77,'COA - All'!$E$7:$F$340,2,FALSE)</f>
        <v>Unearned Revenue</v>
      </c>
      <c r="O77" t="str">
        <f t="shared" si="3"/>
        <v>OK</v>
      </c>
    </row>
    <row r="78" spans="1:15" x14ac:dyDescent="0.2">
      <c r="A78">
        <v>533</v>
      </c>
      <c r="B78">
        <v>50950</v>
      </c>
      <c r="C78" t="s">
        <v>494</v>
      </c>
      <c r="D78" t="s">
        <v>548</v>
      </c>
      <c r="E78" t="s">
        <v>551</v>
      </c>
      <c r="F78" t="s">
        <v>550</v>
      </c>
      <c r="H78" t="b">
        <v>1</v>
      </c>
      <c r="I78" t="b">
        <v>0</v>
      </c>
      <c r="J78" t="s">
        <v>497</v>
      </c>
      <c r="K78" s="91">
        <v>50950</v>
      </c>
      <c r="L78" s="91">
        <v>50999</v>
      </c>
      <c r="M78" t="str">
        <f t="shared" si="2"/>
        <v>OK</v>
      </c>
      <c r="N78" t="str">
        <f>VLOOKUP(B78,'COA - All'!$E$7:$F$340,2,FALSE)</f>
        <v>Derivative Liabilities</v>
      </c>
      <c r="O78" t="str">
        <f t="shared" si="3"/>
        <v>OK</v>
      </c>
    </row>
    <row r="79" spans="1:15" x14ac:dyDescent="0.2">
      <c r="A79">
        <v>510</v>
      </c>
      <c r="B79">
        <v>51000</v>
      </c>
      <c r="C79" t="s">
        <v>57</v>
      </c>
      <c r="D79" t="s">
        <v>548</v>
      </c>
      <c r="E79" t="s">
        <v>551</v>
      </c>
      <c r="F79" t="s">
        <v>550</v>
      </c>
      <c r="H79" t="b">
        <v>1</v>
      </c>
      <c r="I79" t="b">
        <v>0</v>
      </c>
      <c r="J79" t="s">
        <v>345</v>
      </c>
      <c r="K79" s="91">
        <v>51000</v>
      </c>
      <c r="L79" s="91">
        <v>52999</v>
      </c>
      <c r="M79" t="str">
        <f t="shared" si="2"/>
        <v>OK</v>
      </c>
      <c r="N79" t="str">
        <f>VLOOKUP(B79,'COA - All'!$E$7:$F$340,2,FALSE)</f>
        <v>Accrued Expenses</v>
      </c>
      <c r="O79" t="str">
        <f t="shared" si="3"/>
        <v>OK</v>
      </c>
    </row>
    <row r="80" spans="1:15" x14ac:dyDescent="0.2">
      <c r="A80">
        <v>511</v>
      </c>
      <c r="B80">
        <v>51100</v>
      </c>
      <c r="C80" t="s">
        <v>55</v>
      </c>
      <c r="D80" t="s">
        <v>548</v>
      </c>
      <c r="E80" t="s">
        <v>551</v>
      </c>
      <c r="F80" t="s">
        <v>550</v>
      </c>
      <c r="H80" t="b">
        <v>1</v>
      </c>
      <c r="I80" t="b">
        <v>0</v>
      </c>
      <c r="J80" t="s">
        <v>345</v>
      </c>
      <c r="K80" s="91">
        <v>51000</v>
      </c>
      <c r="L80" s="91">
        <v>52999</v>
      </c>
      <c r="M80" t="str">
        <f t="shared" si="2"/>
        <v>OK</v>
      </c>
      <c r="N80" t="str">
        <f>VLOOKUP(B80,'COA - All'!$E$7:$F$340,2,FALSE)</f>
        <v>Rents Due</v>
      </c>
      <c r="O80" t="str">
        <f t="shared" si="3"/>
        <v>OK</v>
      </c>
    </row>
    <row r="81" spans="1:15" x14ac:dyDescent="0.2">
      <c r="A81">
        <v>512</v>
      </c>
      <c r="B81">
        <v>51200</v>
      </c>
      <c r="C81" t="s">
        <v>60</v>
      </c>
      <c r="D81" t="s">
        <v>548</v>
      </c>
      <c r="E81" t="s">
        <v>551</v>
      </c>
      <c r="F81" t="s">
        <v>550</v>
      </c>
      <c r="H81" t="b">
        <v>1</v>
      </c>
      <c r="I81" t="b">
        <v>0</v>
      </c>
      <c r="J81" t="s">
        <v>345</v>
      </c>
      <c r="K81" s="91">
        <v>51000</v>
      </c>
      <c r="L81" s="91">
        <v>52999</v>
      </c>
      <c r="M81" t="str">
        <f t="shared" si="2"/>
        <v>OK</v>
      </c>
      <c r="N81" t="str">
        <f>VLOOKUP(B81,'COA - All'!$E$7:$F$340,2,FALSE)</f>
        <v>Other Liabilities</v>
      </c>
      <c r="O81" t="str">
        <f t="shared" si="3"/>
        <v>OK</v>
      </c>
    </row>
    <row r="82" spans="1:15" x14ac:dyDescent="0.2">
      <c r="A82">
        <v>513</v>
      </c>
      <c r="B82">
        <v>51400</v>
      </c>
      <c r="C82" t="s">
        <v>204</v>
      </c>
      <c r="D82" t="s">
        <v>548</v>
      </c>
      <c r="E82" t="s">
        <v>551</v>
      </c>
      <c r="F82" t="s">
        <v>550</v>
      </c>
      <c r="H82" t="b">
        <v>1</v>
      </c>
      <c r="I82" t="b">
        <v>0</v>
      </c>
      <c r="J82" t="s">
        <v>345</v>
      </c>
      <c r="K82" s="91">
        <v>51000</v>
      </c>
      <c r="L82" s="91">
        <v>52999</v>
      </c>
      <c r="M82" t="str">
        <f t="shared" si="2"/>
        <v>OK</v>
      </c>
      <c r="N82" t="str">
        <f>VLOOKUP(B82,'COA - All'!$E$7:$F$340,2,FALSE)</f>
        <v>Due to Member</v>
      </c>
      <c r="O82" t="str">
        <f t="shared" si="3"/>
        <v>OK</v>
      </c>
    </row>
    <row r="83" spans="1:15" x14ac:dyDescent="0.2">
      <c r="A83">
        <v>514</v>
      </c>
      <c r="B83">
        <v>51500</v>
      </c>
      <c r="C83" t="s">
        <v>62</v>
      </c>
      <c r="D83" t="s">
        <v>548</v>
      </c>
      <c r="E83" t="s">
        <v>551</v>
      </c>
      <c r="F83" t="s">
        <v>550</v>
      </c>
      <c r="H83" t="b">
        <v>1</v>
      </c>
      <c r="I83" t="b">
        <v>0</v>
      </c>
      <c r="J83" t="s">
        <v>345</v>
      </c>
      <c r="K83" s="91">
        <v>51000</v>
      </c>
      <c r="L83" s="91">
        <v>52999</v>
      </c>
      <c r="M83" t="str">
        <f t="shared" si="2"/>
        <v>OK</v>
      </c>
      <c r="N83" t="str">
        <f>VLOOKUP(B83,'COA - All'!$E$7:$F$340,2,FALSE)</f>
        <v>Due to Employee</v>
      </c>
      <c r="O83" t="str">
        <f t="shared" si="3"/>
        <v>OK</v>
      </c>
    </row>
    <row r="84" spans="1:15" x14ac:dyDescent="0.2">
      <c r="A84">
        <v>68</v>
      </c>
      <c r="B84">
        <v>51600</v>
      </c>
      <c r="C84" t="s">
        <v>63</v>
      </c>
      <c r="D84" t="s">
        <v>548</v>
      </c>
      <c r="E84" t="s">
        <v>551</v>
      </c>
      <c r="F84" t="s">
        <v>550</v>
      </c>
      <c r="H84" t="b">
        <v>1</v>
      </c>
      <c r="I84" t="b">
        <v>0</v>
      </c>
      <c r="J84" t="s">
        <v>345</v>
      </c>
      <c r="K84" s="91">
        <v>51000</v>
      </c>
      <c r="L84" s="91">
        <v>52999</v>
      </c>
      <c r="M84" t="str">
        <f t="shared" si="2"/>
        <v>OK</v>
      </c>
      <c r="N84" t="str">
        <f>VLOOKUP(B84,'COA - All'!$E$7:$F$340,2,FALSE)</f>
        <v>401(K) Deductions Payable</v>
      </c>
      <c r="O84" t="str">
        <f t="shared" si="3"/>
        <v>OK</v>
      </c>
    </row>
    <row r="85" spans="1:15" x14ac:dyDescent="0.2">
      <c r="A85">
        <v>69</v>
      </c>
      <c r="B85">
        <v>51700</v>
      </c>
      <c r="C85" t="s">
        <v>64</v>
      </c>
      <c r="D85" t="s">
        <v>548</v>
      </c>
      <c r="E85" t="s">
        <v>551</v>
      </c>
      <c r="F85" t="s">
        <v>550</v>
      </c>
      <c r="H85" t="b">
        <v>1</v>
      </c>
      <c r="I85" t="b">
        <v>0</v>
      </c>
      <c r="J85" t="s">
        <v>345</v>
      </c>
      <c r="K85" s="91">
        <v>51000</v>
      </c>
      <c r="L85" s="91">
        <v>52999</v>
      </c>
      <c r="M85" t="str">
        <f t="shared" si="2"/>
        <v>OK</v>
      </c>
      <c r="N85" t="str">
        <f>VLOOKUP(B85,'COA - All'!$E$7:$F$340,2,FALSE)</f>
        <v>Section 125 Deductions Payable</v>
      </c>
      <c r="O85" t="str">
        <f t="shared" si="3"/>
        <v>OK</v>
      </c>
    </row>
    <row r="86" spans="1:15" x14ac:dyDescent="0.2">
      <c r="A86">
        <v>70</v>
      </c>
      <c r="B86">
        <v>51800</v>
      </c>
      <c r="C86" t="s">
        <v>65</v>
      </c>
      <c r="D86" t="s">
        <v>548</v>
      </c>
      <c r="E86" t="s">
        <v>551</v>
      </c>
      <c r="F86" t="s">
        <v>550</v>
      </c>
      <c r="H86" t="b">
        <v>1</v>
      </c>
      <c r="I86" t="b">
        <v>0</v>
      </c>
      <c r="J86" t="s">
        <v>345</v>
      </c>
      <c r="K86" s="91">
        <v>51000</v>
      </c>
      <c r="L86" s="91">
        <v>52999</v>
      </c>
      <c r="M86" t="str">
        <f t="shared" si="2"/>
        <v>OK</v>
      </c>
      <c r="N86" t="str">
        <f>VLOOKUP(B86,'COA - All'!$E$7:$F$340,2,FALSE)</f>
        <v>401(K) Company Match Payable</v>
      </c>
      <c r="O86" t="str">
        <f t="shared" si="3"/>
        <v>OK</v>
      </c>
    </row>
    <row r="87" spans="1:15" x14ac:dyDescent="0.2">
      <c r="A87">
        <v>446</v>
      </c>
      <c r="B87">
        <v>51900</v>
      </c>
      <c r="C87" t="s">
        <v>266</v>
      </c>
      <c r="D87" t="s">
        <v>548</v>
      </c>
      <c r="E87" t="s">
        <v>551</v>
      </c>
      <c r="F87" t="s">
        <v>550</v>
      </c>
      <c r="H87" t="b">
        <v>1</v>
      </c>
      <c r="I87" t="b">
        <v>0</v>
      </c>
      <c r="J87" t="s">
        <v>345</v>
      </c>
      <c r="K87" s="91">
        <v>51000</v>
      </c>
      <c r="L87" s="91">
        <v>52999</v>
      </c>
      <c r="M87" t="str">
        <f t="shared" si="2"/>
        <v>OK</v>
      </c>
      <c r="N87" t="str">
        <f>VLOOKUP(B87,'COA - All'!$E$7:$F$340,2,FALSE)</f>
        <v>Workers' Comp Payable</v>
      </c>
      <c r="O87" t="str">
        <f t="shared" si="3"/>
        <v>OK</v>
      </c>
    </row>
    <row r="88" spans="1:15" x14ac:dyDescent="0.2">
      <c r="A88">
        <v>491</v>
      </c>
      <c r="B88">
        <v>52000</v>
      </c>
      <c r="C88" t="s">
        <v>267</v>
      </c>
      <c r="D88" t="s">
        <v>548</v>
      </c>
      <c r="E88" t="s">
        <v>551</v>
      </c>
      <c r="F88" t="s">
        <v>550</v>
      </c>
      <c r="H88" t="b">
        <v>1</v>
      </c>
      <c r="I88" t="b">
        <v>0</v>
      </c>
      <c r="J88" t="s">
        <v>345</v>
      </c>
      <c r="K88" s="91">
        <v>51000</v>
      </c>
      <c r="L88" s="91">
        <v>52999</v>
      </c>
      <c r="M88" t="str">
        <f t="shared" si="2"/>
        <v>OK</v>
      </c>
      <c r="N88" t="str">
        <f>VLOOKUP(B88,'COA - All'!$E$7:$F$340,2,FALSE)</f>
        <v>Accrued Product Warranty</v>
      </c>
      <c r="O88" t="str">
        <f t="shared" si="3"/>
        <v>OK</v>
      </c>
    </row>
    <row r="89" spans="1:15" x14ac:dyDescent="0.2">
      <c r="A89">
        <v>342</v>
      </c>
      <c r="B89">
        <v>52500</v>
      </c>
      <c r="C89" t="s">
        <v>66</v>
      </c>
      <c r="D89" t="s">
        <v>548</v>
      </c>
      <c r="E89" t="s">
        <v>551</v>
      </c>
      <c r="F89" t="s">
        <v>550</v>
      </c>
      <c r="H89" t="b">
        <v>1</v>
      </c>
      <c r="I89" t="b">
        <v>0</v>
      </c>
      <c r="J89" t="s">
        <v>345</v>
      </c>
      <c r="K89" s="91">
        <v>51000</v>
      </c>
      <c r="L89" s="91">
        <v>52999</v>
      </c>
      <c r="M89" t="str">
        <f t="shared" si="2"/>
        <v>OK</v>
      </c>
      <c r="N89" t="str">
        <f>VLOOKUP(B89,'COA - All'!$E$7:$F$340,2,FALSE)</f>
        <v>Interco Payable</v>
      </c>
      <c r="O89" t="str">
        <f t="shared" si="3"/>
        <v>OK</v>
      </c>
    </row>
    <row r="90" spans="1:15" x14ac:dyDescent="0.2">
      <c r="A90">
        <v>72</v>
      </c>
      <c r="B90">
        <v>53000</v>
      </c>
      <c r="C90" t="s">
        <v>67</v>
      </c>
      <c r="D90" t="s">
        <v>548</v>
      </c>
      <c r="E90" t="s">
        <v>551</v>
      </c>
      <c r="F90" t="s">
        <v>550</v>
      </c>
      <c r="H90" t="b">
        <v>1</v>
      </c>
      <c r="I90" t="b">
        <v>0</v>
      </c>
      <c r="J90" t="s">
        <v>344</v>
      </c>
      <c r="K90" s="91">
        <v>53000</v>
      </c>
      <c r="L90" s="91">
        <v>54999</v>
      </c>
      <c r="M90" t="str">
        <f t="shared" si="2"/>
        <v>OK</v>
      </c>
      <c r="N90" t="str">
        <f>VLOOKUP(B90,'COA - All'!$E$7:$F$340,2,FALSE)</f>
        <v>Wages Payable</v>
      </c>
      <c r="O90" t="str">
        <f t="shared" si="3"/>
        <v>OK</v>
      </c>
    </row>
    <row r="91" spans="1:15" x14ac:dyDescent="0.2">
      <c r="A91">
        <v>73</v>
      </c>
      <c r="B91">
        <v>55000</v>
      </c>
      <c r="C91" t="s">
        <v>68</v>
      </c>
      <c r="D91" t="s">
        <v>548</v>
      </c>
      <c r="E91" t="s">
        <v>551</v>
      </c>
      <c r="F91" t="s">
        <v>550</v>
      </c>
      <c r="H91" t="b">
        <v>1</v>
      </c>
      <c r="I91" t="b">
        <v>0</v>
      </c>
      <c r="J91" t="s">
        <v>362</v>
      </c>
      <c r="K91" s="91">
        <v>55000</v>
      </c>
      <c r="L91" s="91">
        <v>55799</v>
      </c>
      <c r="M91" t="str">
        <f t="shared" si="2"/>
        <v>OK</v>
      </c>
      <c r="N91" t="str">
        <f>VLOOKUP(B91,'COA - All'!$E$7:$F$340,2,FALSE)</f>
        <v>Payroll Taxes Payable</v>
      </c>
      <c r="O91" t="str">
        <f t="shared" si="3"/>
        <v>OK</v>
      </c>
    </row>
    <row r="92" spans="1:15" x14ac:dyDescent="0.2">
      <c r="A92">
        <v>343</v>
      </c>
      <c r="B92">
        <v>55100</v>
      </c>
      <c r="C92" t="s">
        <v>69</v>
      </c>
      <c r="D92" t="s">
        <v>548</v>
      </c>
      <c r="E92" t="s">
        <v>551</v>
      </c>
      <c r="F92" t="s">
        <v>550</v>
      </c>
      <c r="H92" t="b">
        <v>1</v>
      </c>
      <c r="I92" t="b">
        <v>0</v>
      </c>
      <c r="J92" t="s">
        <v>362</v>
      </c>
      <c r="K92" s="91">
        <v>55000</v>
      </c>
      <c r="L92" s="91">
        <v>55799</v>
      </c>
      <c r="M92" t="str">
        <f t="shared" si="2"/>
        <v>OK</v>
      </c>
      <c r="N92" t="str">
        <f>VLOOKUP(B92,'COA - All'!$E$7:$F$340,2,FALSE)</f>
        <v>Federal W/H Payable</v>
      </c>
      <c r="O92" t="str">
        <f t="shared" si="3"/>
        <v>OK</v>
      </c>
    </row>
    <row r="93" spans="1:15" x14ac:dyDescent="0.2">
      <c r="A93">
        <v>344</v>
      </c>
      <c r="B93">
        <v>55200</v>
      </c>
      <c r="C93" t="s">
        <v>70</v>
      </c>
      <c r="D93" t="s">
        <v>548</v>
      </c>
      <c r="E93" t="s">
        <v>551</v>
      </c>
      <c r="F93" t="s">
        <v>550</v>
      </c>
      <c r="H93" t="b">
        <v>1</v>
      </c>
      <c r="I93" t="b">
        <v>0</v>
      </c>
      <c r="J93" t="s">
        <v>362</v>
      </c>
      <c r="K93" s="91">
        <v>55000</v>
      </c>
      <c r="L93" s="91">
        <v>55799</v>
      </c>
      <c r="M93" t="str">
        <f t="shared" si="2"/>
        <v>OK</v>
      </c>
      <c r="N93" t="str">
        <f>VLOOKUP(B93,'COA - All'!$E$7:$F$340,2,FALSE)</f>
        <v>State W/H Payable</v>
      </c>
      <c r="O93" t="str">
        <f t="shared" si="3"/>
        <v>OK</v>
      </c>
    </row>
    <row r="94" spans="1:15" x14ac:dyDescent="0.2">
      <c r="A94">
        <v>345</v>
      </c>
      <c r="B94">
        <v>55300</v>
      </c>
      <c r="C94" t="s">
        <v>71</v>
      </c>
      <c r="D94" t="s">
        <v>548</v>
      </c>
      <c r="E94" t="s">
        <v>551</v>
      </c>
      <c r="F94" t="s">
        <v>550</v>
      </c>
      <c r="H94" t="b">
        <v>1</v>
      </c>
      <c r="I94" t="b">
        <v>0</v>
      </c>
      <c r="J94" t="s">
        <v>362</v>
      </c>
      <c r="K94" s="91">
        <v>55000</v>
      </c>
      <c r="L94" s="91">
        <v>55799</v>
      </c>
      <c r="M94" t="str">
        <f t="shared" si="2"/>
        <v>OK</v>
      </c>
      <c r="N94" t="str">
        <f>VLOOKUP(B94,'COA - All'!$E$7:$F$340,2,FALSE)</f>
        <v>Employee/er FICA Payable</v>
      </c>
      <c r="O94" t="str">
        <f t="shared" si="3"/>
        <v>OK</v>
      </c>
    </row>
    <row r="95" spans="1:15" x14ac:dyDescent="0.2">
      <c r="A95">
        <v>346</v>
      </c>
      <c r="B95">
        <v>55400</v>
      </c>
      <c r="C95" t="s">
        <v>72</v>
      </c>
      <c r="D95" t="s">
        <v>548</v>
      </c>
      <c r="E95" t="s">
        <v>551</v>
      </c>
      <c r="F95" t="s">
        <v>550</v>
      </c>
      <c r="H95" t="b">
        <v>1</v>
      </c>
      <c r="I95" t="b">
        <v>0</v>
      </c>
      <c r="J95" t="s">
        <v>362</v>
      </c>
      <c r="K95" s="91">
        <v>55000</v>
      </c>
      <c r="L95" s="91">
        <v>55799</v>
      </c>
      <c r="M95" t="str">
        <f t="shared" si="2"/>
        <v>OK</v>
      </c>
      <c r="N95" t="str">
        <f>VLOOKUP(B95,'COA - All'!$E$7:$F$340,2,FALSE)</f>
        <v>Employer FUTA Tax Payable</v>
      </c>
      <c r="O95" t="str">
        <f t="shared" si="3"/>
        <v>OK</v>
      </c>
    </row>
    <row r="96" spans="1:15" x14ac:dyDescent="0.2">
      <c r="A96">
        <v>347</v>
      </c>
      <c r="B96">
        <v>55500</v>
      </c>
      <c r="C96" t="s">
        <v>73</v>
      </c>
      <c r="D96" t="s">
        <v>548</v>
      </c>
      <c r="E96" t="s">
        <v>551</v>
      </c>
      <c r="F96" t="s">
        <v>550</v>
      </c>
      <c r="H96" t="b">
        <v>1</v>
      </c>
      <c r="I96" t="b">
        <v>0</v>
      </c>
      <c r="J96" t="s">
        <v>362</v>
      </c>
      <c r="K96" s="91">
        <v>55000</v>
      </c>
      <c r="L96" s="91">
        <v>55799</v>
      </c>
      <c r="M96" t="str">
        <f t="shared" si="2"/>
        <v>OK</v>
      </c>
      <c r="N96" t="str">
        <f>VLOOKUP(B96,'COA - All'!$E$7:$F$340,2,FALSE)</f>
        <v>Employer SUTA Tax Payable</v>
      </c>
      <c r="O96" t="str">
        <f t="shared" si="3"/>
        <v>OK</v>
      </c>
    </row>
    <row r="97" spans="1:15" x14ac:dyDescent="0.2">
      <c r="A97">
        <v>348</v>
      </c>
      <c r="B97">
        <v>55800</v>
      </c>
      <c r="C97" t="s">
        <v>74</v>
      </c>
      <c r="D97" t="s">
        <v>548</v>
      </c>
      <c r="E97" t="s">
        <v>551</v>
      </c>
      <c r="F97" t="s">
        <v>550</v>
      </c>
      <c r="H97" t="b">
        <v>1</v>
      </c>
      <c r="I97" t="b">
        <v>0</v>
      </c>
      <c r="J97" t="s">
        <v>346</v>
      </c>
      <c r="K97" s="91">
        <v>55800</v>
      </c>
      <c r="L97" s="91">
        <v>55999</v>
      </c>
      <c r="M97" t="str">
        <f t="shared" si="2"/>
        <v>OK</v>
      </c>
      <c r="N97" t="str">
        <f>VLOOKUP(B97,'COA - All'!$E$7:$F$340,2,FALSE)</f>
        <v>Accrued Pension Cost/Profit Sh.</v>
      </c>
      <c r="O97" t="str">
        <f t="shared" si="3"/>
        <v>OK</v>
      </c>
    </row>
    <row r="98" spans="1:15" x14ac:dyDescent="0.2">
      <c r="A98">
        <v>349</v>
      </c>
      <c r="B98">
        <v>56000</v>
      </c>
      <c r="C98" t="s">
        <v>75</v>
      </c>
      <c r="D98" t="s">
        <v>548</v>
      </c>
      <c r="E98" t="s">
        <v>551</v>
      </c>
      <c r="F98" t="s">
        <v>550</v>
      </c>
      <c r="H98" t="b">
        <v>1</v>
      </c>
      <c r="I98" t="b">
        <v>0</v>
      </c>
      <c r="J98" t="s">
        <v>396</v>
      </c>
      <c r="K98" s="91">
        <v>56000</v>
      </c>
      <c r="L98" s="91">
        <v>56399</v>
      </c>
      <c r="M98" t="str">
        <f t="shared" si="2"/>
        <v>OK</v>
      </c>
      <c r="N98" t="str">
        <f>VLOOKUP(B98,'COA - All'!$E$7:$F$340,2,FALSE)</f>
        <v>Real Estate Taxes Payable</v>
      </c>
      <c r="O98" t="str">
        <f t="shared" si="3"/>
        <v>OK</v>
      </c>
    </row>
    <row r="99" spans="1:15" x14ac:dyDescent="0.2">
      <c r="A99">
        <v>81</v>
      </c>
      <c r="B99">
        <v>56100</v>
      </c>
      <c r="C99" t="s">
        <v>76</v>
      </c>
      <c r="D99" t="s">
        <v>548</v>
      </c>
      <c r="E99" t="s">
        <v>551</v>
      </c>
      <c r="F99" t="s">
        <v>550</v>
      </c>
      <c r="H99" t="b">
        <v>1</v>
      </c>
      <c r="I99" t="b">
        <v>0</v>
      </c>
      <c r="J99" t="s">
        <v>396</v>
      </c>
      <c r="K99" s="91">
        <v>56000</v>
      </c>
      <c r="L99" s="91">
        <v>56399</v>
      </c>
      <c r="M99" t="str">
        <f t="shared" si="2"/>
        <v>OK</v>
      </c>
      <c r="N99" t="str">
        <f>VLOOKUP(B99,'COA - All'!$E$7:$F$340,2,FALSE)</f>
        <v>Sales Tax Payable</v>
      </c>
      <c r="O99" t="str">
        <f t="shared" si="3"/>
        <v>OK</v>
      </c>
    </row>
    <row r="100" spans="1:15" x14ac:dyDescent="0.2">
      <c r="A100">
        <v>534</v>
      </c>
      <c r="B100">
        <v>56450</v>
      </c>
      <c r="C100" t="s">
        <v>78</v>
      </c>
      <c r="D100" t="s">
        <v>548</v>
      </c>
      <c r="E100" t="s">
        <v>551</v>
      </c>
      <c r="F100" t="s">
        <v>550</v>
      </c>
      <c r="H100" t="b">
        <v>1</v>
      </c>
      <c r="I100" t="b">
        <v>0</v>
      </c>
      <c r="J100" t="s">
        <v>347</v>
      </c>
      <c r="K100" s="91">
        <v>56400</v>
      </c>
      <c r="L100" s="91">
        <v>56499</v>
      </c>
      <c r="M100" t="str">
        <f t="shared" si="2"/>
        <v>OK</v>
      </c>
      <c r="N100" t="str">
        <f>VLOOKUP(B100,'COA - All'!$E$7:$F$340,2,FALSE)</f>
        <v>State Income Tax Payable</v>
      </c>
      <c r="O100" t="str">
        <f t="shared" si="3"/>
        <v>OK</v>
      </c>
    </row>
    <row r="101" spans="1:15" x14ac:dyDescent="0.2">
      <c r="A101">
        <v>84</v>
      </c>
      <c r="B101">
        <v>56600</v>
      </c>
      <c r="C101" t="s">
        <v>80</v>
      </c>
      <c r="D101" t="s">
        <v>548</v>
      </c>
      <c r="E101" t="s">
        <v>551</v>
      </c>
      <c r="F101" t="s">
        <v>550</v>
      </c>
      <c r="H101" t="b">
        <v>1</v>
      </c>
      <c r="I101" t="b">
        <v>0</v>
      </c>
      <c r="J101" t="s">
        <v>349</v>
      </c>
      <c r="K101" s="91">
        <v>56600</v>
      </c>
      <c r="L101" s="91">
        <v>56999</v>
      </c>
      <c r="M101" t="str">
        <f t="shared" si="2"/>
        <v>OK</v>
      </c>
      <c r="N101" t="str">
        <f>VLOOKUP(B101,'COA - All'!$E$7:$F$340,2,FALSE)</f>
        <v>Line of Credit</v>
      </c>
      <c r="O101" t="str">
        <f t="shared" si="3"/>
        <v>OK</v>
      </c>
    </row>
    <row r="102" spans="1:15" x14ac:dyDescent="0.2">
      <c r="A102">
        <v>256</v>
      </c>
      <c r="B102">
        <v>56900</v>
      </c>
      <c r="C102" t="s">
        <v>81</v>
      </c>
      <c r="D102" t="s">
        <v>548</v>
      </c>
      <c r="E102" t="s">
        <v>551</v>
      </c>
      <c r="F102" t="s">
        <v>550</v>
      </c>
      <c r="H102" t="b">
        <v>1</v>
      </c>
      <c r="I102" t="b">
        <v>0</v>
      </c>
      <c r="J102" t="s">
        <v>349</v>
      </c>
      <c r="K102" s="91">
        <v>56600</v>
      </c>
      <c r="L102" s="91">
        <v>56999</v>
      </c>
      <c r="M102" t="str">
        <f t="shared" si="2"/>
        <v>OK</v>
      </c>
      <c r="N102" t="str">
        <f>VLOOKUP(B102,'COA - All'!$E$7:$F$340,2,FALSE)</f>
        <v>Bank Overdraft</v>
      </c>
      <c r="O102" t="str">
        <f t="shared" si="3"/>
        <v>OK</v>
      </c>
    </row>
    <row r="103" spans="1:15" x14ac:dyDescent="0.2">
      <c r="A103">
        <v>85</v>
      </c>
      <c r="B103">
        <v>57000</v>
      </c>
      <c r="C103" t="s">
        <v>82</v>
      </c>
      <c r="D103" t="s">
        <v>548</v>
      </c>
      <c r="E103" t="s">
        <v>551</v>
      </c>
      <c r="F103" t="s">
        <v>550</v>
      </c>
      <c r="H103" t="b">
        <v>1</v>
      </c>
      <c r="I103" t="b">
        <v>0</v>
      </c>
      <c r="J103" t="s">
        <v>350</v>
      </c>
      <c r="K103" s="91">
        <v>57000</v>
      </c>
      <c r="L103" s="91">
        <v>57599</v>
      </c>
      <c r="M103" t="str">
        <f t="shared" si="2"/>
        <v>OK</v>
      </c>
      <c r="N103" t="str">
        <f>VLOOKUP(B103,'COA - All'!$E$7:$F$340,2,FALSE)</f>
        <v>Notes Payable - Current</v>
      </c>
      <c r="O103" t="str">
        <f t="shared" si="3"/>
        <v>OK</v>
      </c>
    </row>
    <row r="104" spans="1:15" x14ac:dyDescent="0.2">
      <c r="A104">
        <v>86</v>
      </c>
      <c r="B104">
        <v>57600</v>
      </c>
      <c r="C104" t="s">
        <v>83</v>
      </c>
      <c r="D104" t="s">
        <v>548</v>
      </c>
      <c r="E104" t="s">
        <v>551</v>
      </c>
      <c r="F104" t="s">
        <v>550</v>
      </c>
      <c r="H104" t="b">
        <v>1</v>
      </c>
      <c r="I104" t="b">
        <v>0</v>
      </c>
      <c r="J104" t="s">
        <v>351</v>
      </c>
      <c r="K104" s="91">
        <v>57600</v>
      </c>
      <c r="L104" s="91">
        <v>57899</v>
      </c>
      <c r="M104" t="str">
        <f t="shared" si="2"/>
        <v>OK</v>
      </c>
      <c r="N104" t="str">
        <f>VLOOKUP(B104,'COA - All'!$E$7:$F$340,2,FALSE)</f>
        <v>Capital Lease - Current</v>
      </c>
      <c r="O104" t="str">
        <f t="shared" si="3"/>
        <v>OK</v>
      </c>
    </row>
    <row r="105" spans="1:15" x14ac:dyDescent="0.2">
      <c r="A105">
        <v>350</v>
      </c>
      <c r="B105">
        <v>57900</v>
      </c>
      <c r="C105" t="s">
        <v>84</v>
      </c>
      <c r="D105" t="s">
        <v>548</v>
      </c>
      <c r="E105" t="s">
        <v>551</v>
      </c>
      <c r="F105" t="s">
        <v>550</v>
      </c>
      <c r="H105" t="b">
        <v>1</v>
      </c>
      <c r="I105" t="b">
        <v>0</v>
      </c>
      <c r="J105" t="s">
        <v>352</v>
      </c>
      <c r="K105" s="91">
        <v>57900</v>
      </c>
      <c r="L105" s="91">
        <v>57999</v>
      </c>
      <c r="M105" t="str">
        <f t="shared" si="2"/>
        <v>OK</v>
      </c>
      <c r="N105" t="str">
        <f>VLOOKUP(B105,'COA - All'!$E$7:$F$340,2,FALSE)</f>
        <v>Current Portion of LTD</v>
      </c>
      <c r="O105" t="str">
        <f t="shared" si="3"/>
        <v>OK</v>
      </c>
    </row>
    <row r="106" spans="1:15" x14ac:dyDescent="0.2">
      <c r="A106">
        <v>88</v>
      </c>
      <c r="B106">
        <v>58000</v>
      </c>
      <c r="C106" t="s">
        <v>204</v>
      </c>
      <c r="D106" t="s">
        <v>548</v>
      </c>
      <c r="E106" t="s">
        <v>551</v>
      </c>
      <c r="F106" t="s">
        <v>550</v>
      </c>
      <c r="H106" t="b">
        <v>1</v>
      </c>
      <c r="I106" t="b">
        <v>0</v>
      </c>
      <c r="J106" t="s">
        <v>499</v>
      </c>
      <c r="K106" s="91">
        <v>58000</v>
      </c>
      <c r="L106" s="91">
        <v>58099</v>
      </c>
      <c r="M106" t="str">
        <f t="shared" si="2"/>
        <v>OK</v>
      </c>
      <c r="N106" t="str">
        <f>VLOOKUP(B106,'COA - All'!$E$7:$F$340,2,FALSE)</f>
        <v>Due to Member</v>
      </c>
      <c r="O106" t="str">
        <f t="shared" si="3"/>
        <v>OK</v>
      </c>
    </row>
    <row r="107" spans="1:15" x14ac:dyDescent="0.2">
      <c r="A107">
        <v>535</v>
      </c>
      <c r="B107">
        <v>58100</v>
      </c>
      <c r="C107" t="s">
        <v>498</v>
      </c>
      <c r="D107" t="s">
        <v>548</v>
      </c>
      <c r="E107" t="s">
        <v>551</v>
      </c>
      <c r="F107" t="s">
        <v>550</v>
      </c>
      <c r="H107" t="b">
        <v>1</v>
      </c>
      <c r="I107" t="b">
        <v>0</v>
      </c>
      <c r="J107" t="s">
        <v>517</v>
      </c>
      <c r="K107" s="91">
        <v>58100</v>
      </c>
      <c r="L107" s="91">
        <v>58199</v>
      </c>
      <c r="M107" t="str">
        <f t="shared" si="2"/>
        <v>OK</v>
      </c>
      <c r="N107" t="str">
        <f>VLOOKUP(B107,'COA - All'!$E$7:$F$340,2,FALSE)</f>
        <v>Derivative Liabilities - Noncurrent</v>
      </c>
      <c r="O107" t="str">
        <f t="shared" si="3"/>
        <v>OK</v>
      </c>
    </row>
    <row r="108" spans="1:15" x14ac:dyDescent="0.2">
      <c r="A108">
        <v>89</v>
      </c>
      <c r="B108">
        <v>58200</v>
      </c>
      <c r="C108" t="s">
        <v>85</v>
      </c>
      <c r="D108" t="s">
        <v>548</v>
      </c>
      <c r="E108" t="s">
        <v>551</v>
      </c>
      <c r="F108" t="s">
        <v>550</v>
      </c>
      <c r="H108" t="b">
        <v>1</v>
      </c>
      <c r="I108" t="b">
        <v>0</v>
      </c>
      <c r="J108" t="s">
        <v>353</v>
      </c>
      <c r="K108" s="91">
        <v>58200</v>
      </c>
      <c r="L108" s="91">
        <v>58599</v>
      </c>
      <c r="M108" t="str">
        <f t="shared" si="2"/>
        <v>OK</v>
      </c>
      <c r="N108" t="str">
        <f>VLOOKUP(B108,'COA - All'!$E$7:$F$340,2,FALSE)</f>
        <v>Notes Payable - Noncurrent</v>
      </c>
      <c r="O108" t="str">
        <f t="shared" si="3"/>
        <v>OK</v>
      </c>
    </row>
    <row r="109" spans="1:15" x14ac:dyDescent="0.2">
      <c r="A109">
        <v>351</v>
      </c>
      <c r="B109">
        <v>58500</v>
      </c>
      <c r="C109" t="s">
        <v>86</v>
      </c>
      <c r="D109" t="s">
        <v>548</v>
      </c>
      <c r="E109" t="s">
        <v>551</v>
      </c>
      <c r="F109" t="s">
        <v>550</v>
      </c>
      <c r="H109" t="b">
        <v>1</v>
      </c>
      <c r="I109" t="b">
        <v>0</v>
      </c>
      <c r="J109" t="s">
        <v>353</v>
      </c>
      <c r="K109" s="91">
        <v>58200</v>
      </c>
      <c r="L109" s="91">
        <v>58599</v>
      </c>
      <c r="M109" t="str">
        <f t="shared" si="2"/>
        <v>OK</v>
      </c>
      <c r="N109" t="str">
        <f>VLOOKUP(B109,'COA - All'!$E$7:$F$340,2,FALSE)</f>
        <v>Notes Payable - NC (contra)</v>
      </c>
      <c r="O109" t="str">
        <f t="shared" si="3"/>
        <v>OK</v>
      </c>
    </row>
    <row r="110" spans="1:15" x14ac:dyDescent="0.2">
      <c r="A110">
        <v>91</v>
      </c>
      <c r="B110">
        <v>58600</v>
      </c>
      <c r="C110" t="s">
        <v>87</v>
      </c>
      <c r="D110" t="s">
        <v>548</v>
      </c>
      <c r="E110" t="s">
        <v>551</v>
      </c>
      <c r="F110" t="s">
        <v>550</v>
      </c>
      <c r="H110" t="b">
        <v>1</v>
      </c>
      <c r="I110" t="b">
        <v>0</v>
      </c>
      <c r="J110" t="s">
        <v>365</v>
      </c>
      <c r="K110" s="91">
        <v>58600</v>
      </c>
      <c r="L110" s="91">
        <v>59899</v>
      </c>
      <c r="M110" t="str">
        <f t="shared" si="2"/>
        <v>OK</v>
      </c>
      <c r="N110" t="str">
        <f>VLOOKUP(B110,'COA - All'!$E$7:$F$340,2,FALSE)</f>
        <v>Capital Lease - Noncurrent</v>
      </c>
      <c r="O110" t="str">
        <f t="shared" si="3"/>
        <v>OK</v>
      </c>
    </row>
    <row r="111" spans="1:15" x14ac:dyDescent="0.2">
      <c r="A111">
        <v>515</v>
      </c>
      <c r="B111">
        <v>59995</v>
      </c>
      <c r="C111" t="s">
        <v>437</v>
      </c>
      <c r="D111" t="s">
        <v>548</v>
      </c>
      <c r="E111" t="s">
        <v>551</v>
      </c>
      <c r="F111" t="s">
        <v>550</v>
      </c>
      <c r="H111" t="b">
        <v>1</v>
      </c>
      <c r="I111" t="b">
        <v>0</v>
      </c>
      <c r="J111" t="s">
        <v>364</v>
      </c>
      <c r="K111" s="91">
        <v>59995</v>
      </c>
      <c r="L111" s="91">
        <v>59999</v>
      </c>
      <c r="M111" t="str">
        <f t="shared" si="2"/>
        <v>OK</v>
      </c>
      <c r="N111" t="str">
        <f>VLOOKUP(B111,'COA - All'!$E$7:$F$340,2,FALSE)</f>
        <v>Mezzanine</v>
      </c>
      <c r="O111" t="str">
        <f t="shared" si="3"/>
        <v>ERROR</v>
      </c>
    </row>
    <row r="112" spans="1:15" x14ac:dyDescent="0.2">
      <c r="A112">
        <v>536</v>
      </c>
      <c r="B112">
        <v>60000</v>
      </c>
      <c r="C112" t="s">
        <v>438</v>
      </c>
      <c r="D112" t="s">
        <v>548</v>
      </c>
      <c r="E112" t="s">
        <v>551</v>
      </c>
      <c r="F112" t="s">
        <v>550</v>
      </c>
      <c r="H112" t="b">
        <v>1</v>
      </c>
      <c r="I112" t="b">
        <v>0</v>
      </c>
      <c r="J112" t="s">
        <v>354</v>
      </c>
      <c r="K112" s="91">
        <v>60000</v>
      </c>
      <c r="L112" s="91">
        <v>61999</v>
      </c>
      <c r="M112" t="str">
        <f t="shared" si="2"/>
        <v>OK</v>
      </c>
      <c r="N112" t="str">
        <f>VLOOKUP(B112,'COA - All'!$E$7:$F$340,2,FALSE)</f>
        <v>Noncontrolling Interest in Consolidated NA</v>
      </c>
      <c r="O112" t="str">
        <f t="shared" si="3"/>
        <v>ERROR</v>
      </c>
    </row>
    <row r="113" spans="1:15" x14ac:dyDescent="0.2">
      <c r="A113">
        <v>93</v>
      </c>
      <c r="B113">
        <v>62000</v>
      </c>
      <c r="C113" t="s">
        <v>213</v>
      </c>
      <c r="D113" t="s">
        <v>548</v>
      </c>
      <c r="E113" t="s">
        <v>551</v>
      </c>
      <c r="F113" t="s">
        <v>552</v>
      </c>
      <c r="G113">
        <v>66000</v>
      </c>
      <c r="H113" t="b">
        <v>1</v>
      </c>
      <c r="I113" t="b">
        <v>0</v>
      </c>
      <c r="J113" t="s">
        <v>355</v>
      </c>
      <c r="K113" s="91">
        <v>62000</v>
      </c>
      <c r="L113" s="91">
        <v>64999</v>
      </c>
      <c r="M113" t="str">
        <f t="shared" si="2"/>
        <v>OK</v>
      </c>
      <c r="N113" t="str">
        <f>VLOOKUP(B113,'COA - All'!$E$7:$F$340,2,FALSE)</f>
        <v>Member Contribution - Member 1</v>
      </c>
      <c r="O113" t="str">
        <f t="shared" si="3"/>
        <v>OK</v>
      </c>
    </row>
    <row r="114" spans="1:15" x14ac:dyDescent="0.2">
      <c r="A114">
        <v>472</v>
      </c>
      <c r="B114">
        <v>62100</v>
      </c>
      <c r="C114" t="s">
        <v>214</v>
      </c>
      <c r="D114" t="s">
        <v>548</v>
      </c>
      <c r="E114" t="s">
        <v>551</v>
      </c>
      <c r="F114" t="s">
        <v>552</v>
      </c>
      <c r="G114">
        <v>66100</v>
      </c>
      <c r="H114" t="b">
        <v>1</v>
      </c>
      <c r="I114" t="b">
        <v>0</v>
      </c>
      <c r="J114" t="s">
        <v>355</v>
      </c>
      <c r="K114" s="91">
        <v>62000</v>
      </c>
      <c r="L114" s="91">
        <v>64999</v>
      </c>
      <c r="M114" t="str">
        <f t="shared" si="2"/>
        <v>OK</v>
      </c>
      <c r="N114" t="str">
        <f>VLOOKUP(B114,'COA - All'!$E$7:$F$340,2,FALSE)</f>
        <v>Member Contribution - Member 2</v>
      </c>
      <c r="O114" t="str">
        <f t="shared" si="3"/>
        <v>OK</v>
      </c>
    </row>
    <row r="115" spans="1:15" x14ac:dyDescent="0.2">
      <c r="A115">
        <v>482</v>
      </c>
      <c r="B115">
        <v>65000</v>
      </c>
      <c r="C115" t="s">
        <v>250</v>
      </c>
      <c r="D115" t="s">
        <v>548</v>
      </c>
      <c r="E115" t="s">
        <v>551</v>
      </c>
      <c r="F115" t="s">
        <v>552</v>
      </c>
      <c r="G115">
        <v>66000</v>
      </c>
      <c r="H115" t="b">
        <v>1</v>
      </c>
      <c r="I115" t="b">
        <v>0</v>
      </c>
      <c r="J115" t="s">
        <v>356</v>
      </c>
      <c r="K115" s="91">
        <v>65000</v>
      </c>
      <c r="L115" s="91">
        <v>65999</v>
      </c>
      <c r="M115" t="str">
        <f t="shared" si="2"/>
        <v>OK</v>
      </c>
      <c r="N115" t="str">
        <f>VLOOKUP(B115,'COA - All'!$E$7:$F$340,2,FALSE)</f>
        <v>Donated Capital - Member 1</v>
      </c>
      <c r="O115" t="str">
        <f t="shared" si="3"/>
        <v>OK</v>
      </c>
    </row>
    <row r="116" spans="1:15" x14ac:dyDescent="0.2">
      <c r="A116">
        <v>483</v>
      </c>
      <c r="B116">
        <v>65100</v>
      </c>
      <c r="C116" t="s">
        <v>252</v>
      </c>
      <c r="D116" t="s">
        <v>548</v>
      </c>
      <c r="E116" t="s">
        <v>551</v>
      </c>
      <c r="F116" t="s">
        <v>552</v>
      </c>
      <c r="G116">
        <v>66100</v>
      </c>
      <c r="H116" t="b">
        <v>1</v>
      </c>
      <c r="I116" t="b">
        <v>0</v>
      </c>
      <c r="J116" t="s">
        <v>356</v>
      </c>
      <c r="K116" s="91">
        <v>65000</v>
      </c>
      <c r="L116" s="91">
        <v>65999</v>
      </c>
      <c r="M116" t="str">
        <f t="shared" si="2"/>
        <v>OK</v>
      </c>
      <c r="N116" t="str">
        <f>VLOOKUP(B116,'COA - All'!$E$7:$F$340,2,FALSE)</f>
        <v>Donated Capital - Member 2</v>
      </c>
      <c r="O116" t="str">
        <f t="shared" si="3"/>
        <v>OK</v>
      </c>
    </row>
    <row r="117" spans="1:15" x14ac:dyDescent="0.2">
      <c r="A117">
        <v>98</v>
      </c>
      <c r="B117">
        <v>66000</v>
      </c>
      <c r="C117" t="s">
        <v>216</v>
      </c>
      <c r="D117" t="s">
        <v>548</v>
      </c>
      <c r="E117" t="s">
        <v>551</v>
      </c>
      <c r="F117" t="s">
        <v>553</v>
      </c>
      <c r="H117" t="b">
        <v>1</v>
      </c>
      <c r="I117" t="b">
        <v>0</v>
      </c>
      <c r="J117" t="s">
        <v>357</v>
      </c>
      <c r="K117" s="91">
        <v>66000</v>
      </c>
      <c r="L117" s="91">
        <v>66999</v>
      </c>
      <c r="M117" t="str">
        <f t="shared" si="2"/>
        <v>OK</v>
      </c>
      <c r="N117" t="str">
        <f>VLOOKUP(B117,'COA - All'!$E$7:$F$340,2,FALSE)</f>
        <v>Member Equity (Deficit) - Member 1</v>
      </c>
      <c r="O117" t="str">
        <f t="shared" si="3"/>
        <v>OK</v>
      </c>
    </row>
    <row r="118" spans="1:15" x14ac:dyDescent="0.2">
      <c r="A118">
        <v>471</v>
      </c>
      <c r="B118">
        <v>66100</v>
      </c>
      <c r="C118" t="s">
        <v>217</v>
      </c>
      <c r="D118" t="s">
        <v>548</v>
      </c>
      <c r="E118" t="s">
        <v>551</v>
      </c>
      <c r="F118" t="s">
        <v>553</v>
      </c>
      <c r="H118" t="b">
        <v>1</v>
      </c>
      <c r="I118" t="b">
        <v>0</v>
      </c>
      <c r="J118" t="s">
        <v>357</v>
      </c>
      <c r="K118" s="91">
        <v>66000</v>
      </c>
      <c r="L118" s="91">
        <v>66999</v>
      </c>
      <c r="M118" t="str">
        <f t="shared" si="2"/>
        <v>OK</v>
      </c>
      <c r="N118" t="str">
        <f>VLOOKUP(B118,'COA - All'!$E$7:$F$340,2,FALSE)</f>
        <v>Member Equity (Deficit) - Member 2</v>
      </c>
      <c r="O118" t="str">
        <f t="shared" si="3"/>
        <v>OK</v>
      </c>
    </row>
    <row r="119" spans="1:15" x14ac:dyDescent="0.2">
      <c r="A119">
        <v>485</v>
      </c>
      <c r="B119">
        <v>66900</v>
      </c>
      <c r="C119" t="s">
        <v>255</v>
      </c>
      <c r="D119" t="s">
        <v>548</v>
      </c>
      <c r="E119" t="s">
        <v>551</v>
      </c>
      <c r="F119" t="s">
        <v>552</v>
      </c>
      <c r="G119">
        <v>66000</v>
      </c>
      <c r="H119" t="b">
        <v>1</v>
      </c>
      <c r="I119" t="b">
        <v>0</v>
      </c>
      <c r="J119" t="s">
        <v>357</v>
      </c>
      <c r="K119" s="91">
        <v>66000</v>
      </c>
      <c r="L119" s="91">
        <v>66999</v>
      </c>
      <c r="M119" t="str">
        <f t="shared" si="2"/>
        <v>OK</v>
      </c>
      <c r="N119" t="str">
        <f>VLOOKUP(B119,'COA - All'!$E$7:$F$340,2,FALSE)</f>
        <v>Prior Period Adjustment - Member 1</v>
      </c>
      <c r="O119" t="str">
        <f t="shared" si="3"/>
        <v>OK</v>
      </c>
    </row>
    <row r="120" spans="1:15" x14ac:dyDescent="0.2">
      <c r="A120">
        <v>486</v>
      </c>
      <c r="B120">
        <v>66950</v>
      </c>
      <c r="C120" t="s">
        <v>254</v>
      </c>
      <c r="D120" t="s">
        <v>548</v>
      </c>
      <c r="E120" t="s">
        <v>551</v>
      </c>
      <c r="F120" t="s">
        <v>552</v>
      </c>
      <c r="G120">
        <v>66100</v>
      </c>
      <c r="H120" t="b">
        <v>1</v>
      </c>
      <c r="I120" t="b">
        <v>0</v>
      </c>
      <c r="J120" t="s">
        <v>357</v>
      </c>
      <c r="K120" s="91">
        <v>66000</v>
      </c>
      <c r="L120" s="91">
        <v>66999</v>
      </c>
      <c r="M120" t="str">
        <f t="shared" si="2"/>
        <v>OK</v>
      </c>
      <c r="N120" t="str">
        <f>VLOOKUP(B120,'COA - All'!$E$7:$F$340,2,FALSE)</f>
        <v>Prior Period Adjustment - Member 2</v>
      </c>
      <c r="O120" t="str">
        <f t="shared" si="3"/>
        <v>OK</v>
      </c>
    </row>
    <row r="121" spans="1:15" x14ac:dyDescent="0.2">
      <c r="A121">
        <v>104</v>
      </c>
      <c r="B121">
        <v>67000</v>
      </c>
      <c r="C121" t="s">
        <v>218</v>
      </c>
      <c r="D121" t="s">
        <v>548</v>
      </c>
      <c r="E121" t="s">
        <v>549</v>
      </c>
      <c r="F121" t="s">
        <v>552</v>
      </c>
      <c r="G121">
        <v>66000</v>
      </c>
      <c r="H121" t="b">
        <v>1</v>
      </c>
      <c r="I121" t="b">
        <v>0</v>
      </c>
      <c r="J121" t="s">
        <v>358</v>
      </c>
      <c r="K121" s="91">
        <v>67000</v>
      </c>
      <c r="L121" s="91">
        <v>68999</v>
      </c>
      <c r="M121" t="str">
        <f t="shared" si="2"/>
        <v>OK</v>
      </c>
      <c r="N121" t="str">
        <f>VLOOKUP(B121,'COA - All'!$E$7:$F$340,2,FALSE)</f>
        <v>Distributions - Member 1</v>
      </c>
      <c r="O121" t="str">
        <f t="shared" si="3"/>
        <v>OK</v>
      </c>
    </row>
    <row r="122" spans="1:15" x14ac:dyDescent="0.2">
      <c r="A122">
        <v>473</v>
      </c>
      <c r="B122">
        <v>67100</v>
      </c>
      <c r="C122" t="s">
        <v>219</v>
      </c>
      <c r="D122" t="s">
        <v>548</v>
      </c>
      <c r="E122" t="s">
        <v>549</v>
      </c>
      <c r="F122" t="s">
        <v>552</v>
      </c>
      <c r="G122">
        <v>66100</v>
      </c>
      <c r="H122" t="b">
        <v>1</v>
      </c>
      <c r="I122" t="b">
        <v>0</v>
      </c>
      <c r="J122" t="s">
        <v>358</v>
      </c>
      <c r="K122" s="91">
        <v>67000</v>
      </c>
      <c r="L122" s="91">
        <v>68999</v>
      </c>
      <c r="M122" t="str">
        <f t="shared" si="2"/>
        <v>OK</v>
      </c>
      <c r="N122" t="str">
        <f>VLOOKUP(B122,'COA - All'!$E$7:$F$340,2,FALSE)</f>
        <v>Distributions - Member 2</v>
      </c>
      <c r="O122" t="str">
        <f t="shared" si="3"/>
        <v>OK</v>
      </c>
    </row>
    <row r="123" spans="1:15" x14ac:dyDescent="0.2">
      <c r="A123">
        <v>422</v>
      </c>
      <c r="B123">
        <v>67500</v>
      </c>
      <c r="C123" t="s">
        <v>234</v>
      </c>
      <c r="D123" t="s">
        <v>548</v>
      </c>
      <c r="E123" t="s">
        <v>549</v>
      </c>
      <c r="F123" t="s">
        <v>552</v>
      </c>
      <c r="G123">
        <v>66000</v>
      </c>
      <c r="H123" t="b">
        <v>1</v>
      </c>
      <c r="I123" t="b">
        <v>0</v>
      </c>
      <c r="J123" t="s">
        <v>358</v>
      </c>
      <c r="K123" s="91">
        <v>67000</v>
      </c>
      <c r="L123" s="91">
        <v>68999</v>
      </c>
      <c r="M123" t="str">
        <f t="shared" si="2"/>
        <v>OK</v>
      </c>
      <c r="N123" t="str">
        <f>VLOOKUP(B123,'COA - All'!$E$7:$F$340,2,FALSE)</f>
        <v>Distributions Tax - Member 1</v>
      </c>
      <c r="O123" t="str">
        <f t="shared" si="3"/>
        <v>OK</v>
      </c>
    </row>
    <row r="124" spans="1:15" x14ac:dyDescent="0.2">
      <c r="A124">
        <v>474</v>
      </c>
      <c r="B124">
        <v>67600</v>
      </c>
      <c r="C124" t="s">
        <v>235</v>
      </c>
      <c r="D124" t="s">
        <v>548</v>
      </c>
      <c r="E124" t="s">
        <v>549</v>
      </c>
      <c r="F124" t="s">
        <v>552</v>
      </c>
      <c r="G124">
        <v>66100</v>
      </c>
      <c r="H124" t="b">
        <v>1</v>
      </c>
      <c r="I124" t="b">
        <v>0</v>
      </c>
      <c r="J124" t="s">
        <v>358</v>
      </c>
      <c r="K124" s="91">
        <v>67000</v>
      </c>
      <c r="L124" s="91">
        <v>68999</v>
      </c>
      <c r="M124" t="str">
        <f t="shared" si="2"/>
        <v>OK</v>
      </c>
      <c r="N124" t="str">
        <f>VLOOKUP(B124,'COA - All'!$E$7:$F$340,2,FALSE)</f>
        <v>Distributions Tax - Member 2</v>
      </c>
      <c r="O124" t="str">
        <f t="shared" si="3"/>
        <v>OK</v>
      </c>
    </row>
    <row r="125" spans="1:15" x14ac:dyDescent="0.2">
      <c r="A125">
        <v>489</v>
      </c>
      <c r="B125">
        <v>68000</v>
      </c>
      <c r="C125" t="s">
        <v>245</v>
      </c>
      <c r="D125" t="s">
        <v>548</v>
      </c>
      <c r="E125" t="s">
        <v>549</v>
      </c>
      <c r="F125" t="s">
        <v>552</v>
      </c>
      <c r="G125">
        <v>66000</v>
      </c>
      <c r="H125" t="b">
        <v>1</v>
      </c>
      <c r="I125" t="b">
        <v>0</v>
      </c>
      <c r="J125" t="s">
        <v>358</v>
      </c>
      <c r="K125" s="91">
        <v>67000</v>
      </c>
      <c r="L125" s="91">
        <v>68999</v>
      </c>
      <c r="M125" t="str">
        <f t="shared" si="2"/>
        <v>OK</v>
      </c>
      <c r="N125" t="str">
        <f>VLOOKUP(B125,'COA - All'!$E$7:$F$340,2,FALSE)</f>
        <v>Unit Dividends - Member 1</v>
      </c>
      <c r="O125" t="str">
        <f t="shared" si="3"/>
        <v>OK</v>
      </c>
    </row>
    <row r="126" spans="1:15" x14ac:dyDescent="0.2">
      <c r="A126">
        <v>490</v>
      </c>
      <c r="B126">
        <v>68100</v>
      </c>
      <c r="C126" t="s">
        <v>246</v>
      </c>
      <c r="D126" t="s">
        <v>548</v>
      </c>
      <c r="E126" t="s">
        <v>549</v>
      </c>
      <c r="F126" t="s">
        <v>552</v>
      </c>
      <c r="G126">
        <v>66100</v>
      </c>
      <c r="H126" t="b">
        <v>1</v>
      </c>
      <c r="I126" t="b">
        <v>0</v>
      </c>
      <c r="J126" t="s">
        <v>358</v>
      </c>
      <c r="K126" s="91">
        <v>67000</v>
      </c>
      <c r="L126" s="91">
        <v>68999</v>
      </c>
      <c r="M126" t="str">
        <f t="shared" si="2"/>
        <v>OK</v>
      </c>
      <c r="N126" t="str">
        <f>VLOOKUP(B126,'COA - All'!$E$7:$F$340,2,FALSE)</f>
        <v>Unit Dividends - Member 2</v>
      </c>
      <c r="O126" t="str">
        <f t="shared" si="3"/>
        <v>OK</v>
      </c>
    </row>
    <row r="127" spans="1:15" x14ac:dyDescent="0.2">
      <c r="A127">
        <v>477</v>
      </c>
      <c r="B127">
        <v>69000</v>
      </c>
      <c r="C127" t="s">
        <v>226</v>
      </c>
      <c r="D127" t="s">
        <v>548</v>
      </c>
      <c r="E127" t="s">
        <v>551</v>
      </c>
      <c r="F127" t="s">
        <v>552</v>
      </c>
      <c r="G127">
        <v>66000</v>
      </c>
      <c r="H127" t="b">
        <v>1</v>
      </c>
      <c r="I127" t="b">
        <v>0</v>
      </c>
      <c r="J127" t="s">
        <v>486</v>
      </c>
      <c r="K127" s="91">
        <v>69000</v>
      </c>
      <c r="L127" s="91">
        <v>69099</v>
      </c>
      <c r="M127" t="str">
        <f t="shared" si="2"/>
        <v>OK</v>
      </c>
      <c r="N127" t="str">
        <f>VLOOKUP(B127,'COA - All'!$E$7:$F$340,2,FALSE)</f>
        <v>Unrealized Security Holding Gain (Loss)</v>
      </c>
      <c r="O127" t="str">
        <f t="shared" si="3"/>
        <v>OK</v>
      </c>
    </row>
    <row r="128" spans="1:15" x14ac:dyDescent="0.2">
      <c r="A128">
        <v>516</v>
      </c>
      <c r="B128">
        <v>69100</v>
      </c>
      <c r="C128" t="s">
        <v>479</v>
      </c>
      <c r="D128" t="s">
        <v>548</v>
      </c>
      <c r="E128" t="s">
        <v>551</v>
      </c>
      <c r="F128" t="s">
        <v>552</v>
      </c>
      <c r="G128">
        <v>66000</v>
      </c>
      <c r="H128" t="b">
        <v>1</v>
      </c>
      <c r="I128" t="b">
        <v>0</v>
      </c>
      <c r="J128" t="s">
        <v>487</v>
      </c>
      <c r="K128" s="91">
        <v>69100</v>
      </c>
      <c r="L128" s="91">
        <v>69199</v>
      </c>
      <c r="M128" t="str">
        <f t="shared" si="2"/>
        <v>OK</v>
      </c>
      <c r="N128" t="str">
        <f>VLOOKUP(B128,'COA - All'!$E$7:$F$340,2,FALSE)</f>
        <v>Unrealized Gain (Loss) on Land</v>
      </c>
      <c r="O128" t="str">
        <f t="shared" si="3"/>
        <v>OK</v>
      </c>
    </row>
    <row r="129" spans="1:15" x14ac:dyDescent="0.2">
      <c r="A129">
        <v>478</v>
      </c>
      <c r="B129">
        <v>69200</v>
      </c>
      <c r="C129" t="s">
        <v>227</v>
      </c>
      <c r="D129" t="s">
        <v>548</v>
      </c>
      <c r="E129" t="s">
        <v>551</v>
      </c>
      <c r="F129" t="s">
        <v>552</v>
      </c>
      <c r="G129">
        <v>66000</v>
      </c>
      <c r="H129" t="b">
        <v>1</v>
      </c>
      <c r="I129" t="b">
        <v>0</v>
      </c>
      <c r="J129" t="s">
        <v>359</v>
      </c>
      <c r="K129" s="91">
        <v>69200</v>
      </c>
      <c r="L129" s="91">
        <v>69299</v>
      </c>
      <c r="M129" t="str">
        <f t="shared" si="2"/>
        <v>OK</v>
      </c>
      <c r="N129" t="str">
        <f>VLOOKUP(B129,'COA - All'!$E$7:$F$340,2,FALSE)</f>
        <v>Unrealized Forex Translation Gain (Loss)</v>
      </c>
      <c r="O129" t="str">
        <f t="shared" si="3"/>
        <v>OK</v>
      </c>
    </row>
    <row r="130" spans="1:15" x14ac:dyDescent="0.2">
      <c r="A130">
        <v>479</v>
      </c>
      <c r="B130">
        <v>69300</v>
      </c>
      <c r="C130" t="s">
        <v>211</v>
      </c>
      <c r="D130" t="s">
        <v>548</v>
      </c>
      <c r="E130" t="s">
        <v>551</v>
      </c>
      <c r="F130" t="s">
        <v>552</v>
      </c>
      <c r="G130">
        <v>66000</v>
      </c>
      <c r="H130" t="b">
        <v>1</v>
      </c>
      <c r="I130" t="b">
        <v>0</v>
      </c>
      <c r="J130" t="s">
        <v>360</v>
      </c>
      <c r="K130" s="91">
        <v>69300</v>
      </c>
      <c r="L130" s="91">
        <v>69399</v>
      </c>
      <c r="M130" t="str">
        <f t="shared" ref="M130:M193" si="4">IF(B130&gt;=K130,IF(B130&lt;=L130,"OK","ERROR"),"ERROR")</f>
        <v>OK</v>
      </c>
      <c r="N130" t="str">
        <f>VLOOKUP(B130,'COA - All'!$E$7:$F$340,2,FALSE)</f>
        <v>Unearned Compensation</v>
      </c>
      <c r="O130" t="str">
        <f t="shared" si="3"/>
        <v>OK</v>
      </c>
    </row>
    <row r="131" spans="1:15" x14ac:dyDescent="0.2">
      <c r="A131">
        <v>487</v>
      </c>
      <c r="B131">
        <v>69400</v>
      </c>
      <c r="C131" t="s">
        <v>215</v>
      </c>
      <c r="D131" t="s">
        <v>548</v>
      </c>
      <c r="E131" t="s">
        <v>551</v>
      </c>
      <c r="F131" t="s">
        <v>552</v>
      </c>
      <c r="G131">
        <v>66000</v>
      </c>
      <c r="H131" t="b">
        <v>1</v>
      </c>
      <c r="I131" t="b">
        <v>0</v>
      </c>
      <c r="J131" t="s">
        <v>361</v>
      </c>
      <c r="K131" s="91">
        <v>69400</v>
      </c>
      <c r="L131" s="91">
        <v>69499</v>
      </c>
      <c r="M131" t="str">
        <f t="shared" si="4"/>
        <v>OK</v>
      </c>
      <c r="N131" t="str">
        <f>VLOOKUP(B131,'COA - All'!$E$7:$F$340,2,FALSE)</f>
        <v>Treasury Units</v>
      </c>
      <c r="O131" t="str">
        <f t="shared" ref="O131:O194" si="5">IF(C131=N131,"OK","ERROR")</f>
        <v>OK</v>
      </c>
    </row>
    <row r="132" spans="1:15" x14ac:dyDescent="0.2">
      <c r="A132">
        <v>537</v>
      </c>
      <c r="B132">
        <v>69500</v>
      </c>
      <c r="C132" t="s">
        <v>444</v>
      </c>
      <c r="D132" t="s">
        <v>548</v>
      </c>
      <c r="E132" t="s">
        <v>551</v>
      </c>
      <c r="F132" t="s">
        <v>552</v>
      </c>
      <c r="G132">
        <v>66000</v>
      </c>
      <c r="H132" t="b">
        <v>1</v>
      </c>
      <c r="I132" t="b">
        <v>0</v>
      </c>
      <c r="J132" t="s">
        <v>539</v>
      </c>
      <c r="K132" s="91">
        <v>69500</v>
      </c>
      <c r="L132" s="91">
        <v>69999</v>
      </c>
      <c r="M132" t="str">
        <f t="shared" si="4"/>
        <v>OK</v>
      </c>
      <c r="N132" t="str">
        <f>VLOOKUP(B132,'COA - All'!$E$7:$F$340,2,FALSE)</f>
        <v>Other OCI</v>
      </c>
      <c r="O132" t="str">
        <f t="shared" si="5"/>
        <v>OK</v>
      </c>
    </row>
    <row r="133" spans="1:15" x14ac:dyDescent="0.2">
      <c r="A133">
        <v>364</v>
      </c>
      <c r="B133">
        <v>70000</v>
      </c>
      <c r="C133" t="s">
        <v>293</v>
      </c>
      <c r="D133" t="s">
        <v>554</v>
      </c>
      <c r="E133" t="s">
        <v>551</v>
      </c>
      <c r="F133" t="s">
        <v>552</v>
      </c>
      <c r="G133">
        <v>66000</v>
      </c>
      <c r="H133" t="b">
        <v>1</v>
      </c>
      <c r="I133" t="b">
        <v>0</v>
      </c>
      <c r="J133" t="s">
        <v>399</v>
      </c>
      <c r="K133" s="91">
        <v>70000</v>
      </c>
      <c r="L133" s="91">
        <v>70799</v>
      </c>
      <c r="M133" t="str">
        <f t="shared" si="4"/>
        <v>OK</v>
      </c>
      <c r="N133" t="str">
        <f>VLOOKUP(B133,'COA - All'!$E$7:$F$340,2,FALSE)</f>
        <v>XXXX SALES XXXX</v>
      </c>
      <c r="O133" t="str">
        <f t="shared" si="5"/>
        <v>OK</v>
      </c>
    </row>
    <row r="134" spans="1:15" x14ac:dyDescent="0.2">
      <c r="A134">
        <v>402</v>
      </c>
      <c r="B134">
        <v>70100</v>
      </c>
      <c r="C134" t="s">
        <v>94</v>
      </c>
      <c r="D134" t="s">
        <v>554</v>
      </c>
      <c r="E134" t="s">
        <v>551</v>
      </c>
      <c r="F134" t="s">
        <v>552</v>
      </c>
      <c r="G134">
        <v>66000</v>
      </c>
      <c r="H134" t="b">
        <v>1</v>
      </c>
      <c r="I134" t="b">
        <v>0</v>
      </c>
      <c r="J134" t="s">
        <v>399</v>
      </c>
      <c r="K134" s="91">
        <v>70000</v>
      </c>
      <c r="L134" s="91">
        <v>70799</v>
      </c>
      <c r="M134" t="str">
        <f t="shared" si="4"/>
        <v>OK</v>
      </c>
      <c r="N134" t="str">
        <f>VLOOKUP(B134,'COA - All'!$E$7:$F$340,2,FALSE)</f>
        <v>Sales</v>
      </c>
      <c r="O134" t="str">
        <f t="shared" si="5"/>
        <v>OK</v>
      </c>
    </row>
    <row r="135" spans="1:15" x14ac:dyDescent="0.2">
      <c r="A135">
        <v>110</v>
      </c>
      <c r="B135">
        <v>70200</v>
      </c>
      <c r="C135" t="s">
        <v>94</v>
      </c>
      <c r="D135" t="s">
        <v>554</v>
      </c>
      <c r="E135" t="s">
        <v>551</v>
      </c>
      <c r="F135" t="s">
        <v>552</v>
      </c>
      <c r="G135">
        <v>66000</v>
      </c>
      <c r="H135" t="b">
        <v>1</v>
      </c>
      <c r="I135" t="b">
        <v>0</v>
      </c>
      <c r="J135" t="s">
        <v>399</v>
      </c>
      <c r="K135" s="91">
        <v>70000</v>
      </c>
      <c r="L135" s="91">
        <v>70799</v>
      </c>
      <c r="M135" t="str">
        <f t="shared" si="4"/>
        <v>OK</v>
      </c>
      <c r="N135" t="str">
        <f>VLOOKUP(B135,'COA - All'!$E$7:$F$340,2,FALSE)</f>
        <v>Sales</v>
      </c>
      <c r="O135" t="str">
        <f t="shared" si="5"/>
        <v>OK</v>
      </c>
    </row>
    <row r="136" spans="1:15" x14ac:dyDescent="0.2">
      <c r="A136">
        <v>400</v>
      </c>
      <c r="B136">
        <v>70300</v>
      </c>
      <c r="C136" t="s">
        <v>94</v>
      </c>
      <c r="D136" t="s">
        <v>554</v>
      </c>
      <c r="E136" t="s">
        <v>551</v>
      </c>
      <c r="F136" t="s">
        <v>552</v>
      </c>
      <c r="G136">
        <v>66000</v>
      </c>
      <c r="H136" t="b">
        <v>1</v>
      </c>
      <c r="I136" t="b">
        <v>0</v>
      </c>
      <c r="J136" t="s">
        <v>399</v>
      </c>
      <c r="K136" s="91">
        <v>70000</v>
      </c>
      <c r="L136" s="91">
        <v>70799</v>
      </c>
      <c r="M136" t="str">
        <f t="shared" si="4"/>
        <v>OK</v>
      </c>
      <c r="N136" t="str">
        <f>VLOOKUP(B136,'COA - All'!$E$7:$F$340,2,FALSE)</f>
        <v>Sales</v>
      </c>
      <c r="O136" t="str">
        <f t="shared" si="5"/>
        <v>OK</v>
      </c>
    </row>
    <row r="137" spans="1:15" x14ac:dyDescent="0.2">
      <c r="A137">
        <v>539</v>
      </c>
      <c r="B137">
        <v>70800</v>
      </c>
      <c r="C137" t="s">
        <v>366</v>
      </c>
      <c r="D137" t="s">
        <v>554</v>
      </c>
      <c r="E137" t="s">
        <v>551</v>
      </c>
      <c r="F137" t="s">
        <v>552</v>
      </c>
      <c r="G137">
        <v>66000</v>
      </c>
      <c r="H137" t="b">
        <v>1</v>
      </c>
      <c r="I137" t="b">
        <v>0</v>
      </c>
      <c r="J137" t="s">
        <v>488</v>
      </c>
      <c r="K137" s="91">
        <v>70800</v>
      </c>
      <c r="L137" s="91">
        <v>70849</v>
      </c>
      <c r="M137" t="str">
        <f t="shared" si="4"/>
        <v>OK</v>
      </c>
      <c r="N137" t="str">
        <f>VLOOKUP(B137,'COA - All'!$E$7:$F$340,2,FALSE)</f>
        <v>Realized Securities Holding Gain (Loss)</v>
      </c>
      <c r="O137" t="str">
        <f t="shared" si="5"/>
        <v>OK</v>
      </c>
    </row>
    <row r="138" spans="1:15" x14ac:dyDescent="0.2">
      <c r="A138">
        <v>517</v>
      </c>
      <c r="B138">
        <v>70850</v>
      </c>
      <c r="C138" t="s">
        <v>367</v>
      </c>
      <c r="D138" t="s">
        <v>554</v>
      </c>
      <c r="E138" t="s">
        <v>551</v>
      </c>
      <c r="F138" t="s">
        <v>552</v>
      </c>
      <c r="G138">
        <v>66000</v>
      </c>
      <c r="H138" t="b">
        <v>1</v>
      </c>
      <c r="I138" t="b">
        <v>0</v>
      </c>
      <c r="J138" t="s">
        <v>489</v>
      </c>
      <c r="K138" s="91">
        <v>70850</v>
      </c>
      <c r="L138" s="91">
        <v>70899</v>
      </c>
      <c r="M138" t="str">
        <f t="shared" si="4"/>
        <v>OK</v>
      </c>
      <c r="N138" t="str">
        <f>VLOOKUP(B138,'COA - All'!$E$7:$F$340,2,FALSE)</f>
        <v>Unrealized Securities Holding Gain (Loss)</v>
      </c>
      <c r="O138" t="str">
        <f t="shared" si="5"/>
        <v>OK</v>
      </c>
    </row>
    <row r="139" spans="1:15" x14ac:dyDescent="0.2">
      <c r="A139">
        <v>518</v>
      </c>
      <c r="B139">
        <v>70900</v>
      </c>
      <c r="C139" t="s">
        <v>480</v>
      </c>
      <c r="D139" t="s">
        <v>554</v>
      </c>
      <c r="E139" t="s">
        <v>551</v>
      </c>
      <c r="F139" t="s">
        <v>552</v>
      </c>
      <c r="G139">
        <v>66000</v>
      </c>
      <c r="H139" t="b">
        <v>1</v>
      </c>
      <c r="I139" t="b">
        <v>0</v>
      </c>
      <c r="J139" t="s">
        <v>490</v>
      </c>
      <c r="K139" s="91">
        <v>70900</v>
      </c>
      <c r="L139" s="91">
        <v>70949</v>
      </c>
      <c r="M139" t="str">
        <f t="shared" si="4"/>
        <v>OK</v>
      </c>
      <c r="N139" t="str">
        <f>VLOOKUP(B139,'COA - All'!$E$7:$F$340,2,FALSE)</f>
        <v>Realized Land Holding Gain (Loss)</v>
      </c>
      <c r="O139" t="str">
        <f t="shared" si="5"/>
        <v>OK</v>
      </c>
    </row>
    <row r="140" spans="1:15" x14ac:dyDescent="0.2">
      <c r="A140">
        <v>519</v>
      </c>
      <c r="B140">
        <v>70950</v>
      </c>
      <c r="C140" t="s">
        <v>481</v>
      </c>
      <c r="D140" t="s">
        <v>554</v>
      </c>
      <c r="E140" t="s">
        <v>551</v>
      </c>
      <c r="F140" t="s">
        <v>552</v>
      </c>
      <c r="G140">
        <v>66000</v>
      </c>
      <c r="H140" t="b">
        <v>1</v>
      </c>
      <c r="I140" t="b">
        <v>0</v>
      </c>
      <c r="J140" t="s">
        <v>518</v>
      </c>
      <c r="K140" s="91">
        <v>70950</v>
      </c>
      <c r="L140" s="91">
        <v>70999</v>
      </c>
      <c r="M140" t="str">
        <f t="shared" si="4"/>
        <v>OK</v>
      </c>
      <c r="N140" t="str">
        <f>VLOOKUP(B140,'COA - All'!$E$7:$F$340,2,FALSE)</f>
        <v>Unrealized Land Holding Gain (Loss)</v>
      </c>
      <c r="O140" t="str">
        <f t="shared" si="5"/>
        <v>OK</v>
      </c>
    </row>
    <row r="141" spans="1:15" x14ac:dyDescent="0.2">
      <c r="A141">
        <v>397</v>
      </c>
      <c r="B141">
        <v>71000</v>
      </c>
      <c r="C141" t="s">
        <v>95</v>
      </c>
      <c r="D141" t="s">
        <v>554</v>
      </c>
      <c r="E141" t="s">
        <v>551</v>
      </c>
      <c r="F141" t="s">
        <v>552</v>
      </c>
      <c r="G141">
        <v>66000</v>
      </c>
      <c r="H141" t="b">
        <v>1</v>
      </c>
      <c r="I141" t="b">
        <v>0</v>
      </c>
      <c r="J141" t="s">
        <v>368</v>
      </c>
      <c r="K141" s="91">
        <v>71000</v>
      </c>
      <c r="L141" s="91">
        <v>71099</v>
      </c>
      <c r="M141" t="str">
        <f t="shared" si="4"/>
        <v>OK</v>
      </c>
      <c r="N141" t="str">
        <f>VLOOKUP(B141,'COA - All'!$E$7:$F$340,2,FALSE)</f>
        <v>Client Reimbursement Fees</v>
      </c>
      <c r="O141" t="str">
        <f t="shared" si="5"/>
        <v>OK</v>
      </c>
    </row>
    <row r="142" spans="1:15" x14ac:dyDescent="0.2">
      <c r="A142">
        <v>399</v>
      </c>
      <c r="B142">
        <v>71100</v>
      </c>
      <c r="C142" t="s">
        <v>96</v>
      </c>
      <c r="D142" t="s">
        <v>554</v>
      </c>
      <c r="E142" t="s">
        <v>551</v>
      </c>
      <c r="F142" t="s">
        <v>552</v>
      </c>
      <c r="G142">
        <v>66000</v>
      </c>
      <c r="H142" t="b">
        <v>1</v>
      </c>
      <c r="I142" t="b">
        <v>0</v>
      </c>
      <c r="J142" t="s">
        <v>530</v>
      </c>
      <c r="K142" s="91">
        <v>71100</v>
      </c>
      <c r="L142" s="91">
        <v>71199</v>
      </c>
      <c r="M142" t="str">
        <f t="shared" si="4"/>
        <v>OK</v>
      </c>
      <c r="N142" t="str">
        <f>VLOOKUP(B142,'COA - All'!$E$7:$F$340,2,FALSE)</f>
        <v>Service Charge Fees</v>
      </c>
      <c r="O142" t="str">
        <f t="shared" si="5"/>
        <v>OK</v>
      </c>
    </row>
    <row r="143" spans="1:15" x14ac:dyDescent="0.2">
      <c r="A143">
        <v>112</v>
      </c>
      <c r="B143">
        <v>72100</v>
      </c>
      <c r="C143" t="s">
        <v>98</v>
      </c>
      <c r="D143" t="s">
        <v>554</v>
      </c>
      <c r="E143" t="s">
        <v>549</v>
      </c>
      <c r="F143" t="s">
        <v>552</v>
      </c>
      <c r="G143">
        <v>66000</v>
      </c>
      <c r="H143" t="b">
        <v>1</v>
      </c>
      <c r="I143" t="b">
        <v>0</v>
      </c>
      <c r="J143" t="s">
        <v>531</v>
      </c>
      <c r="K143" s="91">
        <v>71200</v>
      </c>
      <c r="L143" s="91">
        <v>72399</v>
      </c>
      <c r="M143" t="str">
        <f t="shared" si="4"/>
        <v>OK</v>
      </c>
      <c r="N143" t="str">
        <f>VLOOKUP(B143,'COA - All'!$E$7:$F$340,2,FALSE)</f>
        <v>Regular Markdowns</v>
      </c>
      <c r="O143" t="str">
        <f t="shared" si="5"/>
        <v>OK</v>
      </c>
    </row>
    <row r="144" spans="1:15" x14ac:dyDescent="0.2">
      <c r="A144">
        <v>113</v>
      </c>
      <c r="B144">
        <v>72200</v>
      </c>
      <c r="C144" t="s">
        <v>99</v>
      </c>
      <c r="D144" t="s">
        <v>554</v>
      </c>
      <c r="E144" t="s">
        <v>549</v>
      </c>
      <c r="F144" t="s">
        <v>552</v>
      </c>
      <c r="G144">
        <v>66000</v>
      </c>
      <c r="H144" t="b">
        <v>1</v>
      </c>
      <c r="I144" t="b">
        <v>0</v>
      </c>
      <c r="J144" t="s">
        <v>531</v>
      </c>
      <c r="K144" s="91">
        <v>71200</v>
      </c>
      <c r="L144" s="91">
        <v>72399</v>
      </c>
      <c r="M144" t="str">
        <f t="shared" si="4"/>
        <v>OK</v>
      </c>
      <c r="N144" t="str">
        <f>VLOOKUP(B144,'COA - All'!$E$7:$F$340,2,FALSE)</f>
        <v>Promotional Markdowns</v>
      </c>
      <c r="O144" t="str">
        <f t="shared" si="5"/>
        <v>OK</v>
      </c>
    </row>
    <row r="145" spans="1:15" x14ac:dyDescent="0.2">
      <c r="A145">
        <v>114</v>
      </c>
      <c r="B145">
        <v>72300</v>
      </c>
      <c r="C145" t="s">
        <v>100</v>
      </c>
      <c r="D145" t="s">
        <v>554</v>
      </c>
      <c r="E145" t="s">
        <v>549</v>
      </c>
      <c r="F145" t="s">
        <v>552</v>
      </c>
      <c r="G145">
        <v>66000</v>
      </c>
      <c r="H145" t="b">
        <v>1</v>
      </c>
      <c r="I145" t="b">
        <v>0</v>
      </c>
      <c r="J145" t="s">
        <v>531</v>
      </c>
      <c r="K145" s="91">
        <v>71200</v>
      </c>
      <c r="L145" s="91">
        <v>72399</v>
      </c>
      <c r="M145" t="str">
        <f t="shared" si="4"/>
        <v>OK</v>
      </c>
      <c r="N145" t="str">
        <f>VLOOKUP(B145,'COA - All'!$E$7:$F$340,2,FALSE)</f>
        <v>Employee Discounts</v>
      </c>
      <c r="O145" t="str">
        <f t="shared" si="5"/>
        <v>OK</v>
      </c>
    </row>
    <row r="146" spans="1:15" x14ac:dyDescent="0.2">
      <c r="A146">
        <v>361</v>
      </c>
      <c r="B146">
        <v>72400</v>
      </c>
      <c r="C146" t="s">
        <v>101</v>
      </c>
      <c r="D146" t="s">
        <v>554</v>
      </c>
      <c r="E146" t="s">
        <v>549</v>
      </c>
      <c r="F146" t="s">
        <v>552</v>
      </c>
      <c r="G146">
        <v>66000</v>
      </c>
      <c r="H146" t="b">
        <v>1</v>
      </c>
      <c r="I146" t="b">
        <v>0</v>
      </c>
      <c r="J146" t="s">
        <v>372</v>
      </c>
      <c r="K146" s="91">
        <v>72400</v>
      </c>
      <c r="L146" s="91">
        <v>72799</v>
      </c>
      <c r="M146" t="str">
        <f t="shared" si="4"/>
        <v>OK</v>
      </c>
      <c r="N146" t="str">
        <f>VLOOKUP(B146,'COA - All'!$E$7:$F$340,2,FALSE)</f>
        <v>Stock Loss Reserve</v>
      </c>
      <c r="O146" t="str">
        <f t="shared" si="5"/>
        <v>OK</v>
      </c>
    </row>
    <row r="147" spans="1:15" x14ac:dyDescent="0.2">
      <c r="A147">
        <v>363</v>
      </c>
      <c r="B147">
        <v>72600</v>
      </c>
      <c r="C147" t="s">
        <v>102</v>
      </c>
      <c r="D147" t="s">
        <v>554</v>
      </c>
      <c r="E147" t="s">
        <v>549</v>
      </c>
      <c r="F147" t="s">
        <v>552</v>
      </c>
      <c r="G147">
        <v>66000</v>
      </c>
      <c r="H147" t="b">
        <v>1</v>
      </c>
      <c r="I147" t="b">
        <v>0</v>
      </c>
      <c r="J147" t="s">
        <v>372</v>
      </c>
      <c r="K147" s="91">
        <v>72400</v>
      </c>
      <c r="L147" s="91">
        <v>72799</v>
      </c>
      <c r="M147" t="str">
        <f t="shared" si="4"/>
        <v>OK</v>
      </c>
      <c r="N147" t="str">
        <f>VLOOKUP(B147,'COA - All'!$E$7:$F$340,2,FALSE)</f>
        <v>Inventory Adjustments</v>
      </c>
      <c r="O147" t="str">
        <f t="shared" si="5"/>
        <v>OK</v>
      </c>
    </row>
    <row r="148" spans="1:15" x14ac:dyDescent="0.2">
      <c r="A148">
        <v>365</v>
      </c>
      <c r="B148">
        <v>72700</v>
      </c>
      <c r="C148" t="s">
        <v>103</v>
      </c>
      <c r="D148" t="s">
        <v>554</v>
      </c>
      <c r="E148" t="s">
        <v>549</v>
      </c>
      <c r="F148" t="s">
        <v>552</v>
      </c>
      <c r="G148">
        <v>66000</v>
      </c>
      <c r="H148" t="b">
        <v>1</v>
      </c>
      <c r="I148" t="b">
        <v>0</v>
      </c>
      <c r="J148" t="s">
        <v>372</v>
      </c>
      <c r="K148" s="91">
        <v>72400</v>
      </c>
      <c r="L148" s="91">
        <v>72799</v>
      </c>
      <c r="M148" t="str">
        <f t="shared" si="4"/>
        <v>OK</v>
      </c>
      <c r="N148" t="str">
        <f>VLOOKUP(B148,'COA - All'!$E$7:$F$340,2,FALSE)</f>
        <v>Permanent Markdowns</v>
      </c>
      <c r="O148" t="str">
        <f t="shared" si="5"/>
        <v>OK</v>
      </c>
    </row>
    <row r="149" spans="1:15" x14ac:dyDescent="0.2">
      <c r="A149">
        <v>443</v>
      </c>
      <c r="B149">
        <v>72800</v>
      </c>
      <c r="C149" t="s">
        <v>97</v>
      </c>
      <c r="D149" t="s">
        <v>554</v>
      </c>
      <c r="E149" t="s">
        <v>549</v>
      </c>
      <c r="F149" t="s">
        <v>552</v>
      </c>
      <c r="G149">
        <v>66000</v>
      </c>
      <c r="H149" t="b">
        <v>1</v>
      </c>
      <c r="I149" t="b">
        <v>0</v>
      </c>
      <c r="J149" t="s">
        <v>369</v>
      </c>
      <c r="K149" s="91">
        <v>72800</v>
      </c>
      <c r="L149" s="91">
        <v>72899</v>
      </c>
      <c r="M149" t="str">
        <f t="shared" si="4"/>
        <v>OK</v>
      </c>
      <c r="N149" t="str">
        <f>VLOOKUP(B149,'COA - All'!$E$7:$F$340,2,FALSE)</f>
        <v>Sales Discounts</v>
      </c>
      <c r="O149" t="str">
        <f t="shared" si="5"/>
        <v>OK</v>
      </c>
    </row>
    <row r="150" spans="1:15" x14ac:dyDescent="0.2">
      <c r="A150">
        <v>119</v>
      </c>
      <c r="B150">
        <v>72900</v>
      </c>
      <c r="C150" t="s">
        <v>104</v>
      </c>
      <c r="D150" t="s">
        <v>554</v>
      </c>
      <c r="E150" t="s">
        <v>549</v>
      </c>
      <c r="F150" t="s">
        <v>552</v>
      </c>
      <c r="G150">
        <v>66000</v>
      </c>
      <c r="H150" t="b">
        <v>1</v>
      </c>
      <c r="I150" t="b">
        <v>0</v>
      </c>
      <c r="J150" t="s">
        <v>370</v>
      </c>
      <c r="K150" s="91">
        <v>72900</v>
      </c>
      <c r="L150" s="91">
        <v>72999</v>
      </c>
      <c r="M150" t="str">
        <f t="shared" si="4"/>
        <v>OK</v>
      </c>
      <c r="N150" t="str">
        <f>VLOOKUP(B150,'COA - All'!$E$7:$F$340,2,FALSE)</f>
        <v>Sales Returns &amp; Allowances</v>
      </c>
      <c r="O150" t="str">
        <f t="shared" si="5"/>
        <v>OK</v>
      </c>
    </row>
    <row r="151" spans="1:15" x14ac:dyDescent="0.2">
      <c r="A151">
        <v>366</v>
      </c>
      <c r="B151">
        <v>73000</v>
      </c>
      <c r="C151" t="s">
        <v>294</v>
      </c>
      <c r="D151" t="s">
        <v>554</v>
      </c>
      <c r="E151" t="s">
        <v>549</v>
      </c>
      <c r="F151" t="s">
        <v>552</v>
      </c>
      <c r="G151">
        <v>66000</v>
      </c>
      <c r="H151" t="b">
        <v>1</v>
      </c>
      <c r="I151" t="b">
        <v>0</v>
      </c>
      <c r="J151" t="s">
        <v>371</v>
      </c>
      <c r="K151" s="91">
        <v>73000</v>
      </c>
      <c r="L151" s="91">
        <v>73999</v>
      </c>
      <c r="M151" t="str">
        <f t="shared" si="4"/>
        <v>OK</v>
      </c>
      <c r="N151" t="str">
        <f>VLOOKUP(B151,'COA - All'!$E$7:$F$340,2,FALSE)</f>
        <v>XXXX COST OF GOODS SOLD XXXX</v>
      </c>
      <c r="O151" t="str">
        <f t="shared" si="5"/>
        <v>ERROR</v>
      </c>
    </row>
    <row r="152" spans="1:15" x14ac:dyDescent="0.2">
      <c r="A152">
        <v>121</v>
      </c>
      <c r="B152">
        <v>73100</v>
      </c>
      <c r="C152" t="s">
        <v>105</v>
      </c>
      <c r="D152" t="s">
        <v>554</v>
      </c>
      <c r="E152" t="s">
        <v>549</v>
      </c>
      <c r="F152" t="s">
        <v>552</v>
      </c>
      <c r="G152">
        <v>66000</v>
      </c>
      <c r="H152" t="b">
        <v>1</v>
      </c>
      <c r="I152" t="b">
        <v>0</v>
      </c>
      <c r="J152" t="s">
        <v>371</v>
      </c>
      <c r="K152" s="91">
        <v>73000</v>
      </c>
      <c r="L152" s="91">
        <v>73999</v>
      </c>
      <c r="M152" t="str">
        <f t="shared" si="4"/>
        <v>OK</v>
      </c>
      <c r="N152" t="str">
        <f>VLOOKUP(B152,'COA - All'!$E$7:$F$340,2,FALSE)</f>
        <v>Cost of Goods Sold</v>
      </c>
      <c r="O152" t="str">
        <f t="shared" si="5"/>
        <v>ERROR</v>
      </c>
    </row>
    <row r="153" spans="1:15" x14ac:dyDescent="0.2">
      <c r="A153">
        <v>451</v>
      </c>
      <c r="B153">
        <v>73200</v>
      </c>
      <c r="C153" t="s">
        <v>105</v>
      </c>
      <c r="D153" t="s">
        <v>554</v>
      </c>
      <c r="E153" t="s">
        <v>549</v>
      </c>
      <c r="F153" t="s">
        <v>552</v>
      </c>
      <c r="G153">
        <v>66000</v>
      </c>
      <c r="H153" t="b">
        <v>1</v>
      </c>
      <c r="I153" t="b">
        <v>0</v>
      </c>
      <c r="J153" t="s">
        <v>371</v>
      </c>
      <c r="K153" s="91">
        <v>73000</v>
      </c>
      <c r="L153" s="91">
        <v>73999</v>
      </c>
      <c r="M153" t="str">
        <f t="shared" si="4"/>
        <v>OK</v>
      </c>
      <c r="N153" t="str">
        <f>VLOOKUP(B153,'COA - All'!$E$7:$F$340,2,FALSE)</f>
        <v>Cost of Goods Sold</v>
      </c>
      <c r="O153" t="str">
        <f t="shared" si="5"/>
        <v>ERROR</v>
      </c>
    </row>
    <row r="154" spans="1:15" x14ac:dyDescent="0.2">
      <c r="A154">
        <v>452</v>
      </c>
      <c r="B154">
        <v>73300</v>
      </c>
      <c r="C154" t="s">
        <v>105</v>
      </c>
      <c r="D154" t="s">
        <v>554</v>
      </c>
      <c r="E154" t="s">
        <v>549</v>
      </c>
      <c r="F154" t="s">
        <v>552</v>
      </c>
      <c r="G154">
        <v>66000</v>
      </c>
      <c r="H154" t="b">
        <v>1</v>
      </c>
      <c r="I154" t="b">
        <v>0</v>
      </c>
      <c r="J154" t="s">
        <v>371</v>
      </c>
      <c r="K154" s="91">
        <v>73000</v>
      </c>
      <c r="L154" s="91">
        <v>73999</v>
      </c>
      <c r="M154" t="str">
        <f t="shared" si="4"/>
        <v>OK</v>
      </c>
      <c r="N154" t="str">
        <f>VLOOKUP(B154,'COA - All'!$E$7:$F$340,2,FALSE)</f>
        <v>Cost of Goods Sold</v>
      </c>
      <c r="O154" t="str">
        <f t="shared" si="5"/>
        <v>ERROR</v>
      </c>
    </row>
    <row r="155" spans="1:15" x14ac:dyDescent="0.2">
      <c r="A155">
        <v>297</v>
      </c>
      <c r="B155">
        <v>74000</v>
      </c>
      <c r="C155" t="s">
        <v>106</v>
      </c>
      <c r="D155" t="s">
        <v>554</v>
      </c>
      <c r="E155" t="s">
        <v>549</v>
      </c>
      <c r="F155" t="s">
        <v>552</v>
      </c>
      <c r="G155">
        <v>66000</v>
      </c>
      <c r="H155" t="b">
        <v>1</v>
      </c>
      <c r="I155" t="b">
        <v>0</v>
      </c>
      <c r="J155" t="s">
        <v>376</v>
      </c>
      <c r="K155" s="91">
        <v>74000</v>
      </c>
      <c r="L155" s="91">
        <v>74499</v>
      </c>
      <c r="M155" t="str">
        <f t="shared" si="4"/>
        <v>OK</v>
      </c>
      <c r="N155" t="str">
        <f>VLOOKUP(B155,'COA - All'!$E$7:$F$340,2,FALSE)</f>
        <v>Other Costs</v>
      </c>
      <c r="O155" t="str">
        <f t="shared" si="5"/>
        <v>ERROR</v>
      </c>
    </row>
    <row r="156" spans="1:15" x14ac:dyDescent="0.2">
      <c r="A156">
        <v>249</v>
      </c>
      <c r="B156">
        <v>74200</v>
      </c>
      <c r="C156" t="s">
        <v>107</v>
      </c>
      <c r="D156" t="s">
        <v>554</v>
      </c>
      <c r="E156" t="s">
        <v>549</v>
      </c>
      <c r="F156" t="s">
        <v>552</v>
      </c>
      <c r="G156">
        <v>66000</v>
      </c>
      <c r="H156" t="b">
        <v>1</v>
      </c>
      <c r="I156" t="b">
        <v>0</v>
      </c>
      <c r="J156" t="s">
        <v>376</v>
      </c>
      <c r="K156" s="91">
        <v>74000</v>
      </c>
      <c r="L156" s="91">
        <v>74499</v>
      </c>
      <c r="M156" t="str">
        <f t="shared" si="4"/>
        <v>OK</v>
      </c>
      <c r="N156" t="str">
        <f>VLOOKUP(B156,'COA - All'!$E$7:$F$340,2,FALSE)</f>
        <v>Stock Loss Reserve</v>
      </c>
      <c r="O156" t="str">
        <f t="shared" si="5"/>
        <v>ERROR</v>
      </c>
    </row>
    <row r="157" spans="1:15" x14ac:dyDescent="0.2">
      <c r="A157">
        <v>540</v>
      </c>
      <c r="B157">
        <v>74500</v>
      </c>
      <c r="C157" t="s">
        <v>101</v>
      </c>
      <c r="D157" t="s">
        <v>554</v>
      </c>
      <c r="E157" t="s">
        <v>549</v>
      </c>
      <c r="F157" t="s">
        <v>552</v>
      </c>
      <c r="G157">
        <v>66000</v>
      </c>
      <c r="H157" t="b">
        <v>1</v>
      </c>
      <c r="I157" t="b">
        <v>0</v>
      </c>
      <c r="J157" t="s">
        <v>373</v>
      </c>
      <c r="K157" s="91">
        <v>74500</v>
      </c>
      <c r="L157" s="91">
        <v>74799</v>
      </c>
      <c r="M157" t="str">
        <f t="shared" si="4"/>
        <v>OK</v>
      </c>
      <c r="N157" t="str">
        <f>VLOOKUP(B157,'COA - All'!$E$7:$F$340,2,FALSE)</f>
        <v>Direct Materials Purchases</v>
      </c>
      <c r="O157" t="str">
        <f t="shared" si="5"/>
        <v>ERROR</v>
      </c>
    </row>
    <row r="158" spans="1:15" x14ac:dyDescent="0.2">
      <c r="A158">
        <v>267</v>
      </c>
      <c r="B158">
        <v>74700</v>
      </c>
      <c r="C158" t="s">
        <v>102</v>
      </c>
      <c r="D158" t="s">
        <v>554</v>
      </c>
      <c r="E158" t="s">
        <v>549</v>
      </c>
      <c r="F158" t="s">
        <v>552</v>
      </c>
      <c r="G158">
        <v>66000</v>
      </c>
      <c r="H158" t="b">
        <v>1</v>
      </c>
      <c r="I158" t="b">
        <v>0</v>
      </c>
      <c r="J158" t="s">
        <v>373</v>
      </c>
      <c r="K158" s="91">
        <v>74500</v>
      </c>
      <c r="L158" s="91">
        <v>74799</v>
      </c>
      <c r="M158" t="str">
        <f t="shared" si="4"/>
        <v>OK</v>
      </c>
      <c r="N158" t="str">
        <f>VLOOKUP(B158,'COA - All'!$E$7:$F$340,2,FALSE)</f>
        <v>Direct Materials Purchases</v>
      </c>
      <c r="O158" t="str">
        <f t="shared" si="5"/>
        <v>ERROR</v>
      </c>
    </row>
    <row r="159" spans="1:15" x14ac:dyDescent="0.2">
      <c r="A159">
        <v>255</v>
      </c>
      <c r="B159">
        <v>74800</v>
      </c>
      <c r="C159" t="s">
        <v>108</v>
      </c>
      <c r="D159" t="s">
        <v>554</v>
      </c>
      <c r="E159" t="s">
        <v>549</v>
      </c>
      <c r="F159" t="s">
        <v>552</v>
      </c>
      <c r="G159">
        <v>66000</v>
      </c>
      <c r="H159" t="b">
        <v>1</v>
      </c>
      <c r="I159" t="b">
        <v>0</v>
      </c>
      <c r="J159" t="s">
        <v>374</v>
      </c>
      <c r="K159" s="91">
        <v>74800</v>
      </c>
      <c r="L159" s="91">
        <v>75800</v>
      </c>
      <c r="M159" t="str">
        <f t="shared" si="4"/>
        <v>OK</v>
      </c>
      <c r="N159" t="e">
        <f>VLOOKUP(B159,'COA - All'!$E$7:$F$340,2,FALSE)</f>
        <v>#N/A</v>
      </c>
      <c r="O159" t="e">
        <f t="shared" si="5"/>
        <v>#N/A</v>
      </c>
    </row>
    <row r="160" spans="1:15" x14ac:dyDescent="0.2">
      <c r="A160">
        <v>408</v>
      </c>
      <c r="B160">
        <v>74900</v>
      </c>
      <c r="C160" t="s">
        <v>109</v>
      </c>
      <c r="D160" t="s">
        <v>554</v>
      </c>
      <c r="E160" t="s">
        <v>549</v>
      </c>
      <c r="F160" t="s">
        <v>552</v>
      </c>
      <c r="G160">
        <v>66000</v>
      </c>
      <c r="H160" t="b">
        <v>1</v>
      </c>
      <c r="I160" t="b">
        <v>0</v>
      </c>
      <c r="J160" t="s">
        <v>374</v>
      </c>
      <c r="K160" s="91">
        <v>74800</v>
      </c>
      <c r="L160" s="91">
        <v>75800</v>
      </c>
      <c r="M160" t="str">
        <f t="shared" si="4"/>
        <v>OK</v>
      </c>
      <c r="N160" t="str">
        <f>VLOOKUP(B160,'COA - All'!$E$7:$F$340,2,FALSE)</f>
        <v>Capitalized Freight-In</v>
      </c>
      <c r="O160" t="str">
        <f t="shared" si="5"/>
        <v>ERROR</v>
      </c>
    </row>
    <row r="161" spans="1:15" x14ac:dyDescent="0.2">
      <c r="A161">
        <v>409</v>
      </c>
      <c r="B161">
        <v>75000</v>
      </c>
      <c r="C161" t="s">
        <v>110</v>
      </c>
      <c r="D161" t="s">
        <v>554</v>
      </c>
      <c r="E161" t="s">
        <v>549</v>
      </c>
      <c r="F161" t="s">
        <v>552</v>
      </c>
      <c r="G161">
        <v>66000</v>
      </c>
      <c r="H161" t="b">
        <v>1</v>
      </c>
      <c r="I161" t="b">
        <v>0</v>
      </c>
      <c r="J161" t="s">
        <v>374</v>
      </c>
      <c r="K161" s="91">
        <v>74800</v>
      </c>
      <c r="L161" s="91">
        <v>75800</v>
      </c>
      <c r="M161" t="str">
        <f t="shared" si="4"/>
        <v>OK</v>
      </c>
      <c r="N161" t="str">
        <f>VLOOKUP(B161,'COA - All'!$E$7:$F$340,2,FALSE)</f>
        <v>Direct Labor Costs</v>
      </c>
      <c r="O161" t="str">
        <f t="shared" si="5"/>
        <v>ERROR</v>
      </c>
    </row>
    <row r="162" spans="1:15" x14ac:dyDescent="0.2">
      <c r="A162">
        <v>453</v>
      </c>
      <c r="B162">
        <v>75100</v>
      </c>
      <c r="C162" t="s">
        <v>268</v>
      </c>
      <c r="D162" t="s">
        <v>554</v>
      </c>
      <c r="E162" t="s">
        <v>549</v>
      </c>
      <c r="F162" t="s">
        <v>552</v>
      </c>
      <c r="G162">
        <v>66000</v>
      </c>
      <c r="H162" t="b">
        <v>1</v>
      </c>
      <c r="I162" t="b">
        <v>0</v>
      </c>
      <c r="J162" t="s">
        <v>374</v>
      </c>
      <c r="K162" s="91">
        <v>74800</v>
      </c>
      <c r="L162" s="91">
        <v>75800</v>
      </c>
      <c r="M162" t="str">
        <f t="shared" si="4"/>
        <v>OK</v>
      </c>
      <c r="N162" t="str">
        <f>VLOOKUP(B162,'COA - All'!$E$7:$F$340,2,FALSE)</f>
        <v>Indirect Labor Costs</v>
      </c>
      <c r="O162" t="str">
        <f t="shared" si="5"/>
        <v>ERROR</v>
      </c>
    </row>
    <row r="163" spans="1:15" x14ac:dyDescent="0.2">
      <c r="A163">
        <v>454</v>
      </c>
      <c r="B163">
        <v>75200</v>
      </c>
      <c r="C163" t="s">
        <v>268</v>
      </c>
      <c r="D163" t="s">
        <v>554</v>
      </c>
      <c r="E163" t="s">
        <v>549</v>
      </c>
      <c r="F163" t="s">
        <v>552</v>
      </c>
      <c r="G163">
        <v>66000</v>
      </c>
      <c r="H163" t="b">
        <v>1</v>
      </c>
      <c r="I163" t="b">
        <v>0</v>
      </c>
      <c r="J163" t="s">
        <v>374</v>
      </c>
      <c r="K163" s="91">
        <v>74800</v>
      </c>
      <c r="L163" s="91">
        <v>75800</v>
      </c>
      <c r="M163" t="str">
        <f t="shared" si="4"/>
        <v>OK</v>
      </c>
      <c r="N163" t="str">
        <f>VLOOKUP(B163,'COA - All'!$E$7:$F$340,2,FALSE)</f>
        <v>Other Direct Costs</v>
      </c>
      <c r="O163" t="str">
        <f t="shared" si="5"/>
        <v>OK</v>
      </c>
    </row>
    <row r="164" spans="1:15" x14ac:dyDescent="0.2">
      <c r="A164">
        <v>455</v>
      </c>
      <c r="B164">
        <v>75300</v>
      </c>
      <c r="C164" t="s">
        <v>268</v>
      </c>
      <c r="D164" t="s">
        <v>554</v>
      </c>
      <c r="E164" t="s">
        <v>549</v>
      </c>
      <c r="F164" t="s">
        <v>552</v>
      </c>
      <c r="G164">
        <v>66000</v>
      </c>
      <c r="H164" t="b">
        <v>1</v>
      </c>
      <c r="I164" t="b">
        <v>0</v>
      </c>
      <c r="J164" t="s">
        <v>374</v>
      </c>
      <c r="K164" s="91">
        <v>74800</v>
      </c>
      <c r="L164" s="91">
        <v>75800</v>
      </c>
      <c r="M164" t="str">
        <f t="shared" si="4"/>
        <v>OK</v>
      </c>
      <c r="N164" t="str">
        <f>VLOOKUP(B164,'COA - All'!$E$7:$F$340,2,FALSE)</f>
        <v>Other Overhead &amp; Indirect Costs</v>
      </c>
      <c r="O164" t="str">
        <f t="shared" si="5"/>
        <v>ERROR</v>
      </c>
    </row>
    <row r="165" spans="1:15" x14ac:dyDescent="0.2">
      <c r="A165">
        <v>505</v>
      </c>
      <c r="B165">
        <v>75801</v>
      </c>
      <c r="C165" t="s">
        <v>535</v>
      </c>
      <c r="D165" t="s">
        <v>554</v>
      </c>
      <c r="E165" t="s">
        <v>549</v>
      </c>
      <c r="F165" t="s">
        <v>552</v>
      </c>
      <c r="G165">
        <v>66000</v>
      </c>
      <c r="H165" t="b">
        <v>1</v>
      </c>
      <c r="I165" t="b">
        <v>0</v>
      </c>
      <c r="J165" t="s">
        <v>380</v>
      </c>
      <c r="K165" s="91">
        <v>75801</v>
      </c>
      <c r="L165" s="91">
        <v>75899</v>
      </c>
      <c r="M165" t="str">
        <f t="shared" si="4"/>
        <v>OK</v>
      </c>
      <c r="N165" t="e">
        <f>VLOOKUP(B165,'COA - All'!$E$7:$F$340,2,FALSE)</f>
        <v>#N/A</v>
      </c>
      <c r="O165" t="e">
        <f t="shared" si="5"/>
        <v>#N/A</v>
      </c>
    </row>
    <row r="166" spans="1:15" x14ac:dyDescent="0.2">
      <c r="A166">
        <v>506</v>
      </c>
      <c r="B166">
        <v>75899</v>
      </c>
      <c r="C166" t="s">
        <v>535</v>
      </c>
      <c r="D166" t="s">
        <v>554</v>
      </c>
      <c r="E166" t="s">
        <v>549</v>
      </c>
      <c r="F166" t="s">
        <v>552</v>
      </c>
      <c r="G166">
        <v>66000</v>
      </c>
      <c r="H166" t="b">
        <v>1</v>
      </c>
      <c r="I166" t="b">
        <v>0</v>
      </c>
      <c r="J166" t="s">
        <v>380</v>
      </c>
      <c r="K166" s="91">
        <v>75801</v>
      </c>
      <c r="L166" s="91">
        <v>75899</v>
      </c>
      <c r="M166" t="str">
        <f t="shared" si="4"/>
        <v>OK</v>
      </c>
      <c r="N166" t="e">
        <f>VLOOKUP(B166,'COA - All'!$E$7:$F$340,2,FALSE)</f>
        <v>#N/A</v>
      </c>
      <c r="O166" t="e">
        <f t="shared" si="5"/>
        <v>#N/A</v>
      </c>
    </row>
    <row r="167" spans="1:15" x14ac:dyDescent="0.2">
      <c r="A167">
        <v>410</v>
      </c>
      <c r="B167">
        <v>75900</v>
      </c>
      <c r="C167" t="s">
        <v>111</v>
      </c>
      <c r="D167" t="s">
        <v>554</v>
      </c>
      <c r="E167" t="s">
        <v>549</v>
      </c>
      <c r="F167" t="s">
        <v>552</v>
      </c>
      <c r="G167">
        <v>66000</v>
      </c>
      <c r="H167" t="b">
        <v>1</v>
      </c>
      <c r="I167" t="b">
        <v>0</v>
      </c>
      <c r="J167" t="s">
        <v>400</v>
      </c>
      <c r="K167" s="91">
        <v>75900</v>
      </c>
      <c r="L167" s="91">
        <v>75999</v>
      </c>
      <c r="M167" t="str">
        <f t="shared" si="4"/>
        <v>OK</v>
      </c>
      <c r="N167" t="e">
        <f>VLOOKUP(B167,'COA - All'!$E$7:$F$340,2,FALSE)</f>
        <v>#N/A</v>
      </c>
      <c r="O167" t="e">
        <f t="shared" si="5"/>
        <v>#N/A</v>
      </c>
    </row>
    <row r="168" spans="1:15" x14ac:dyDescent="0.2">
      <c r="A168">
        <v>370</v>
      </c>
      <c r="B168">
        <v>76000</v>
      </c>
      <c r="C168" t="s">
        <v>295</v>
      </c>
      <c r="D168" t="s">
        <v>554</v>
      </c>
      <c r="E168" t="s">
        <v>549</v>
      </c>
      <c r="F168" t="s">
        <v>552</v>
      </c>
      <c r="G168">
        <v>66000</v>
      </c>
      <c r="H168" t="b">
        <v>1</v>
      </c>
      <c r="I168" t="b">
        <v>0</v>
      </c>
      <c r="J168" t="s">
        <v>375</v>
      </c>
      <c r="K168" s="91">
        <v>76000</v>
      </c>
      <c r="L168" s="91">
        <v>79899</v>
      </c>
      <c r="M168" t="str">
        <f t="shared" si="4"/>
        <v>OK</v>
      </c>
      <c r="N168" t="str">
        <f>VLOOKUP(B168,'COA - All'!$E$7:$F$340,2,FALSE)</f>
        <v>XXXX COST OF SERVICES XXXX</v>
      </c>
      <c r="O168" t="str">
        <f t="shared" si="5"/>
        <v>ERROR</v>
      </c>
    </row>
    <row r="169" spans="1:15" x14ac:dyDescent="0.2">
      <c r="A169">
        <v>133</v>
      </c>
      <c r="B169">
        <v>76100</v>
      </c>
      <c r="C169" t="s">
        <v>112</v>
      </c>
      <c r="D169" t="s">
        <v>554</v>
      </c>
      <c r="E169" t="s">
        <v>549</v>
      </c>
      <c r="F169" t="s">
        <v>552</v>
      </c>
      <c r="G169">
        <v>66000</v>
      </c>
      <c r="H169" t="b">
        <v>1</v>
      </c>
      <c r="I169" t="b">
        <v>0</v>
      </c>
      <c r="J169" t="s">
        <v>375</v>
      </c>
      <c r="K169" s="91">
        <v>76000</v>
      </c>
      <c r="L169" s="91">
        <v>79899</v>
      </c>
      <c r="M169" t="str">
        <f t="shared" si="4"/>
        <v>OK</v>
      </c>
      <c r="N169" t="str">
        <f>VLOOKUP(B169,'COA - All'!$E$7:$F$340,2,FALSE)</f>
        <v>Subscription Fees</v>
      </c>
      <c r="O169" t="str">
        <f t="shared" si="5"/>
        <v>ERROR</v>
      </c>
    </row>
    <row r="170" spans="1:15" x14ac:dyDescent="0.2">
      <c r="A170">
        <v>134</v>
      </c>
      <c r="B170">
        <v>76300</v>
      </c>
      <c r="C170" t="s">
        <v>205</v>
      </c>
      <c r="D170" t="s">
        <v>554</v>
      </c>
      <c r="E170" t="s">
        <v>549</v>
      </c>
      <c r="F170" t="s">
        <v>552</v>
      </c>
      <c r="G170">
        <v>66000</v>
      </c>
      <c r="H170" t="b">
        <v>1</v>
      </c>
      <c r="I170" t="b">
        <v>0</v>
      </c>
      <c r="J170" t="s">
        <v>375</v>
      </c>
      <c r="K170" s="91">
        <v>76000</v>
      </c>
      <c r="L170" s="91">
        <v>79899</v>
      </c>
      <c r="M170" t="str">
        <f t="shared" si="4"/>
        <v>OK</v>
      </c>
      <c r="N170" t="str">
        <f>VLOOKUP(B170,'COA - All'!$E$7:$F$340,2,FALSE)</f>
        <v>Salaries &amp; Wages - Employees</v>
      </c>
      <c r="O170" t="str">
        <f t="shared" si="5"/>
        <v>ERROR</v>
      </c>
    </row>
    <row r="171" spans="1:15" x14ac:dyDescent="0.2">
      <c r="A171">
        <v>139</v>
      </c>
      <c r="B171">
        <v>77500</v>
      </c>
      <c r="C171" t="s">
        <v>114</v>
      </c>
      <c r="D171" t="s">
        <v>554</v>
      </c>
      <c r="E171" t="s">
        <v>549</v>
      </c>
      <c r="F171" t="s">
        <v>552</v>
      </c>
      <c r="G171">
        <v>66000</v>
      </c>
      <c r="H171" t="b">
        <v>1</v>
      </c>
      <c r="I171" t="b">
        <v>0</v>
      </c>
      <c r="J171" t="s">
        <v>375</v>
      </c>
      <c r="K171" s="91">
        <v>76000</v>
      </c>
      <c r="L171" s="91">
        <v>79899</v>
      </c>
      <c r="M171" t="str">
        <f t="shared" si="4"/>
        <v>OK</v>
      </c>
      <c r="N171" t="str">
        <f>VLOOKUP(B171,'COA - All'!$E$7:$F$340,2,FALSE)</f>
        <v>Vacation &amp; Holiday Pay</v>
      </c>
      <c r="O171" t="str">
        <f t="shared" si="5"/>
        <v>OK</v>
      </c>
    </row>
    <row r="172" spans="1:15" x14ac:dyDescent="0.2">
      <c r="A172">
        <v>140</v>
      </c>
      <c r="B172">
        <v>77800</v>
      </c>
      <c r="C172" t="s">
        <v>115</v>
      </c>
      <c r="D172" t="s">
        <v>554</v>
      </c>
      <c r="E172" t="s">
        <v>549</v>
      </c>
      <c r="F172" t="s">
        <v>552</v>
      </c>
      <c r="G172">
        <v>66000</v>
      </c>
      <c r="H172" t="b">
        <v>1</v>
      </c>
      <c r="I172" t="b">
        <v>0</v>
      </c>
      <c r="J172" t="s">
        <v>375</v>
      </c>
      <c r="K172" s="91">
        <v>76000</v>
      </c>
      <c r="L172" s="91">
        <v>79899</v>
      </c>
      <c r="M172" t="str">
        <f t="shared" si="4"/>
        <v>OK</v>
      </c>
      <c r="N172" t="str">
        <f>VLOOKUP(B172,'COA - All'!$E$7:$F$340,2,FALSE)</f>
        <v>Payroll Taxes</v>
      </c>
      <c r="O172" t="str">
        <f t="shared" si="5"/>
        <v>ERROR</v>
      </c>
    </row>
    <row r="173" spans="1:15" x14ac:dyDescent="0.2">
      <c r="A173">
        <v>141</v>
      </c>
      <c r="B173">
        <v>77900</v>
      </c>
      <c r="C173" t="s">
        <v>116</v>
      </c>
      <c r="D173" t="s">
        <v>554</v>
      </c>
      <c r="E173" t="s">
        <v>549</v>
      </c>
      <c r="F173" t="s">
        <v>552</v>
      </c>
      <c r="G173">
        <v>66000</v>
      </c>
      <c r="H173" t="b">
        <v>1</v>
      </c>
      <c r="I173" t="b">
        <v>0</v>
      </c>
      <c r="J173" t="s">
        <v>375</v>
      </c>
      <c r="K173" s="91">
        <v>76000</v>
      </c>
      <c r="L173" s="91">
        <v>79899</v>
      </c>
      <c r="M173" t="str">
        <f t="shared" si="4"/>
        <v>OK</v>
      </c>
      <c r="N173" t="e">
        <f>VLOOKUP(B173,'COA - All'!$E$7:$F$340,2,FALSE)</f>
        <v>#N/A</v>
      </c>
      <c r="O173" t="e">
        <f t="shared" si="5"/>
        <v>#N/A</v>
      </c>
    </row>
    <row r="174" spans="1:15" x14ac:dyDescent="0.2">
      <c r="A174">
        <v>142</v>
      </c>
      <c r="B174">
        <v>78000</v>
      </c>
      <c r="C174" t="s">
        <v>117</v>
      </c>
      <c r="D174" t="s">
        <v>554</v>
      </c>
      <c r="E174" t="s">
        <v>549</v>
      </c>
      <c r="F174" t="s">
        <v>552</v>
      </c>
      <c r="G174">
        <v>66000</v>
      </c>
      <c r="H174" t="b">
        <v>1</v>
      </c>
      <c r="I174" t="b">
        <v>0</v>
      </c>
      <c r="J174" t="s">
        <v>375</v>
      </c>
      <c r="K174" s="91">
        <v>76000</v>
      </c>
      <c r="L174" s="91">
        <v>79899</v>
      </c>
      <c r="M174" t="str">
        <f t="shared" si="4"/>
        <v>OK</v>
      </c>
      <c r="N174" t="e">
        <f>VLOOKUP(B174,'COA - All'!$E$7:$F$340,2,FALSE)</f>
        <v>#N/A</v>
      </c>
      <c r="O174" t="e">
        <f t="shared" si="5"/>
        <v>#N/A</v>
      </c>
    </row>
    <row r="175" spans="1:15" x14ac:dyDescent="0.2">
      <c r="A175">
        <v>143</v>
      </c>
      <c r="B175">
        <v>78400</v>
      </c>
      <c r="C175" t="s">
        <v>118</v>
      </c>
      <c r="D175" t="s">
        <v>554</v>
      </c>
      <c r="E175" t="s">
        <v>549</v>
      </c>
      <c r="F175" t="s">
        <v>552</v>
      </c>
      <c r="G175">
        <v>66000</v>
      </c>
      <c r="H175" t="b">
        <v>1</v>
      </c>
      <c r="I175" t="b">
        <v>0</v>
      </c>
      <c r="J175" t="s">
        <v>375</v>
      </c>
      <c r="K175" s="91">
        <v>76000</v>
      </c>
      <c r="L175" s="91">
        <v>79899</v>
      </c>
      <c r="M175" t="str">
        <f t="shared" si="4"/>
        <v>OK</v>
      </c>
      <c r="N175" t="str">
        <f>VLOOKUP(B175,'COA - All'!$E$7:$F$340,2,FALSE)</f>
        <v>401(k) Company Match</v>
      </c>
      <c r="O175" t="str">
        <f t="shared" si="5"/>
        <v>OK</v>
      </c>
    </row>
    <row r="176" spans="1:15" x14ac:dyDescent="0.2">
      <c r="A176">
        <v>373</v>
      </c>
      <c r="B176">
        <v>78700</v>
      </c>
      <c r="C176" t="s">
        <v>119</v>
      </c>
      <c r="D176" t="s">
        <v>554</v>
      </c>
      <c r="E176" t="s">
        <v>549</v>
      </c>
      <c r="F176" t="s">
        <v>552</v>
      </c>
      <c r="G176">
        <v>66000</v>
      </c>
      <c r="H176" t="b">
        <v>1</v>
      </c>
      <c r="I176" t="b">
        <v>0</v>
      </c>
      <c r="J176" t="s">
        <v>375</v>
      </c>
      <c r="K176" s="91">
        <v>76000</v>
      </c>
      <c r="L176" s="91">
        <v>79899</v>
      </c>
      <c r="M176" t="str">
        <f t="shared" si="4"/>
        <v>OK</v>
      </c>
      <c r="N176" t="str">
        <f>VLOOKUP(B176,'COA - All'!$E$7:$F$340,2,FALSE)</f>
        <v>Pension/Profit Sharing Expense</v>
      </c>
      <c r="O176" t="str">
        <f t="shared" si="5"/>
        <v>OK</v>
      </c>
    </row>
    <row r="177" spans="1:15" x14ac:dyDescent="0.2">
      <c r="A177">
        <v>145</v>
      </c>
      <c r="B177">
        <v>78900</v>
      </c>
      <c r="C177" t="s">
        <v>120</v>
      </c>
      <c r="D177" t="s">
        <v>554</v>
      </c>
      <c r="E177" t="s">
        <v>549</v>
      </c>
      <c r="F177" t="s">
        <v>552</v>
      </c>
      <c r="G177">
        <v>66000</v>
      </c>
      <c r="H177" t="b">
        <v>1</v>
      </c>
      <c r="I177" t="b">
        <v>0</v>
      </c>
      <c r="J177" t="s">
        <v>375</v>
      </c>
      <c r="K177" s="91">
        <v>76000</v>
      </c>
      <c r="L177" s="91">
        <v>79899</v>
      </c>
      <c r="M177" t="str">
        <f t="shared" si="4"/>
        <v>OK</v>
      </c>
      <c r="N177" t="str">
        <f>VLOOKUP(B177,'COA - All'!$E$7:$F$340,2,FALSE)</f>
        <v>Insurance - Health</v>
      </c>
      <c r="O177" t="str">
        <f t="shared" si="5"/>
        <v>OK</v>
      </c>
    </row>
    <row r="178" spans="1:15" x14ac:dyDescent="0.2">
      <c r="A178">
        <v>146</v>
      </c>
      <c r="B178">
        <v>79000</v>
      </c>
      <c r="C178" t="s">
        <v>121</v>
      </c>
      <c r="D178" t="s">
        <v>554</v>
      </c>
      <c r="E178" t="s">
        <v>549</v>
      </c>
      <c r="F178" t="s">
        <v>552</v>
      </c>
      <c r="G178">
        <v>66000</v>
      </c>
      <c r="H178" t="b">
        <v>1</v>
      </c>
      <c r="I178" t="b">
        <v>0</v>
      </c>
      <c r="J178" t="s">
        <v>375</v>
      </c>
      <c r="K178" s="91">
        <v>76000</v>
      </c>
      <c r="L178" s="91">
        <v>79899</v>
      </c>
      <c r="M178" t="str">
        <f t="shared" si="4"/>
        <v>OK</v>
      </c>
      <c r="N178" t="str">
        <f>VLOOKUP(B178,'COA - All'!$E$7:$F$340,2,FALSE)</f>
        <v>Insurance - Workers' Comp &amp; Disability</v>
      </c>
      <c r="O178" t="str">
        <f t="shared" si="5"/>
        <v>ERROR</v>
      </c>
    </row>
    <row r="179" spans="1:15" x14ac:dyDescent="0.2">
      <c r="A179">
        <v>404</v>
      </c>
      <c r="B179">
        <v>79200</v>
      </c>
      <c r="C179" t="s">
        <v>122</v>
      </c>
      <c r="D179" t="s">
        <v>554</v>
      </c>
      <c r="E179" t="s">
        <v>549</v>
      </c>
      <c r="F179" t="s">
        <v>552</v>
      </c>
      <c r="G179">
        <v>66000</v>
      </c>
      <c r="H179" t="b">
        <v>1</v>
      </c>
      <c r="I179" t="b">
        <v>0</v>
      </c>
      <c r="J179" t="s">
        <v>375</v>
      </c>
      <c r="K179" s="91">
        <v>76000</v>
      </c>
      <c r="L179" s="91">
        <v>79899</v>
      </c>
      <c r="M179" t="str">
        <f t="shared" si="4"/>
        <v>OK</v>
      </c>
      <c r="N179" t="str">
        <f>VLOOKUP(B179,'COA - All'!$E$7:$F$340,2,FALSE)</f>
        <v>Insurance - Professional Liability</v>
      </c>
      <c r="O179" t="str">
        <f t="shared" si="5"/>
        <v>ERROR</v>
      </c>
    </row>
    <row r="180" spans="1:15" x14ac:dyDescent="0.2">
      <c r="A180">
        <v>147</v>
      </c>
      <c r="B180">
        <v>79300</v>
      </c>
      <c r="C180" t="s">
        <v>269</v>
      </c>
      <c r="D180" t="s">
        <v>554</v>
      </c>
      <c r="E180" t="s">
        <v>549</v>
      </c>
      <c r="F180" t="s">
        <v>552</v>
      </c>
      <c r="G180">
        <v>66000</v>
      </c>
      <c r="H180" t="b">
        <v>1</v>
      </c>
      <c r="I180" t="b">
        <v>0</v>
      </c>
      <c r="J180" t="s">
        <v>375</v>
      </c>
      <c r="K180" s="91">
        <v>76000</v>
      </c>
      <c r="L180" s="91">
        <v>79899</v>
      </c>
      <c r="M180" t="str">
        <f t="shared" si="4"/>
        <v>OK</v>
      </c>
      <c r="N180" t="str">
        <f>VLOOKUP(B180,'COA - All'!$E$7:$F$340,2,FALSE)</f>
        <v>Other Compensation</v>
      </c>
      <c r="O180" t="str">
        <f t="shared" si="5"/>
        <v>OK</v>
      </c>
    </row>
    <row r="181" spans="1:15" x14ac:dyDescent="0.2">
      <c r="A181">
        <v>469</v>
      </c>
      <c r="B181">
        <v>79350</v>
      </c>
      <c r="C181" t="s">
        <v>123</v>
      </c>
      <c r="D181" t="s">
        <v>554</v>
      </c>
      <c r="E181" t="s">
        <v>549</v>
      </c>
      <c r="F181" t="s">
        <v>552</v>
      </c>
      <c r="G181">
        <v>66000</v>
      </c>
      <c r="H181" t="b">
        <v>1</v>
      </c>
      <c r="I181" t="b">
        <v>0</v>
      </c>
      <c r="J181" t="s">
        <v>375</v>
      </c>
      <c r="K181" s="91">
        <v>76000</v>
      </c>
      <c r="L181" s="91">
        <v>79899</v>
      </c>
      <c r="M181" t="str">
        <f t="shared" si="4"/>
        <v>OK</v>
      </c>
      <c r="N181" t="str">
        <f>VLOOKUP(B181,'COA - All'!$E$7:$F$340,2,FALSE)</f>
        <v>Other Benefits</v>
      </c>
      <c r="O181" t="str">
        <f t="shared" si="5"/>
        <v>OK</v>
      </c>
    </row>
    <row r="182" spans="1:15" x14ac:dyDescent="0.2">
      <c r="A182">
        <v>374</v>
      </c>
      <c r="B182">
        <v>79400</v>
      </c>
      <c r="C182" t="s">
        <v>124</v>
      </c>
      <c r="D182" t="s">
        <v>554</v>
      </c>
      <c r="E182" t="s">
        <v>549</v>
      </c>
      <c r="F182" t="s">
        <v>552</v>
      </c>
      <c r="G182">
        <v>66000</v>
      </c>
      <c r="H182" t="b">
        <v>1</v>
      </c>
      <c r="I182" t="b">
        <v>0</v>
      </c>
      <c r="J182" t="s">
        <v>375</v>
      </c>
      <c r="K182" s="91">
        <v>76000</v>
      </c>
      <c r="L182" s="91">
        <v>79899</v>
      </c>
      <c r="M182" t="str">
        <f t="shared" si="4"/>
        <v>OK</v>
      </c>
      <c r="N182" t="str">
        <f>VLOOKUP(B182,'COA - All'!$E$7:$F$340,2,FALSE)</f>
        <v>Relocation Expense</v>
      </c>
      <c r="O182" t="str">
        <f t="shared" si="5"/>
        <v>OK</v>
      </c>
    </row>
    <row r="183" spans="1:15" x14ac:dyDescent="0.2">
      <c r="A183">
        <v>375</v>
      </c>
      <c r="B183">
        <v>79500</v>
      </c>
      <c r="C183" t="s">
        <v>125</v>
      </c>
      <c r="D183" t="s">
        <v>554</v>
      </c>
      <c r="E183" t="s">
        <v>549</v>
      </c>
      <c r="F183" t="s">
        <v>552</v>
      </c>
      <c r="G183">
        <v>66000</v>
      </c>
      <c r="H183" t="b">
        <v>1</v>
      </c>
      <c r="I183" t="b">
        <v>0</v>
      </c>
      <c r="J183" t="s">
        <v>375</v>
      </c>
      <c r="K183" s="91">
        <v>76000</v>
      </c>
      <c r="L183" s="91">
        <v>79899</v>
      </c>
      <c r="M183" t="str">
        <f t="shared" si="4"/>
        <v>OK</v>
      </c>
      <c r="N183" t="str">
        <f>VLOOKUP(B183,'COA - All'!$E$7:$F$340,2,FALSE)</f>
        <v>Employee Meals &amp; Outings</v>
      </c>
      <c r="O183" t="str">
        <f t="shared" si="5"/>
        <v>ERROR</v>
      </c>
    </row>
    <row r="184" spans="1:15" x14ac:dyDescent="0.2">
      <c r="A184">
        <v>150</v>
      </c>
      <c r="B184">
        <v>79600</v>
      </c>
      <c r="C184" t="s">
        <v>126</v>
      </c>
      <c r="D184" t="s">
        <v>554</v>
      </c>
      <c r="E184" t="s">
        <v>549</v>
      </c>
      <c r="F184" t="s">
        <v>552</v>
      </c>
      <c r="G184">
        <v>66000</v>
      </c>
      <c r="H184" t="b">
        <v>1</v>
      </c>
      <c r="I184" t="b">
        <v>0</v>
      </c>
      <c r="J184" t="s">
        <v>375</v>
      </c>
      <c r="K184" s="91">
        <v>76000</v>
      </c>
      <c r="L184" s="91">
        <v>79899</v>
      </c>
      <c r="M184" t="str">
        <f t="shared" si="4"/>
        <v>OK</v>
      </c>
      <c r="N184" t="str">
        <f>VLOOKUP(B184,'COA - All'!$E$7:$F$340,2,FALSE)</f>
        <v>External Consulting</v>
      </c>
      <c r="O184" t="str">
        <f t="shared" si="5"/>
        <v>OK</v>
      </c>
    </row>
    <row r="185" spans="1:15" x14ac:dyDescent="0.2">
      <c r="A185">
        <v>441</v>
      </c>
      <c r="B185">
        <v>79700</v>
      </c>
      <c r="C185" t="s">
        <v>127</v>
      </c>
      <c r="D185" t="s">
        <v>554</v>
      </c>
      <c r="E185" t="s">
        <v>549</v>
      </c>
      <c r="F185" t="s">
        <v>552</v>
      </c>
      <c r="G185">
        <v>66000</v>
      </c>
      <c r="H185" t="b">
        <v>1</v>
      </c>
      <c r="I185" t="b">
        <v>0</v>
      </c>
      <c r="J185" t="s">
        <v>375</v>
      </c>
      <c r="K185" s="91">
        <v>76000</v>
      </c>
      <c r="L185" s="91">
        <v>79899</v>
      </c>
      <c r="M185" t="str">
        <f t="shared" si="4"/>
        <v>OK</v>
      </c>
      <c r="N185" t="str">
        <f>VLOOKUP(B185,'COA - All'!$E$7:$F$340,2,FALSE)</f>
        <v>Temporary Help - Professional</v>
      </c>
      <c r="O185" t="str">
        <f t="shared" si="5"/>
        <v>ERROR</v>
      </c>
    </row>
    <row r="186" spans="1:15" x14ac:dyDescent="0.2">
      <c r="A186">
        <v>442</v>
      </c>
      <c r="B186">
        <v>79900</v>
      </c>
      <c r="C186" t="s">
        <v>107</v>
      </c>
      <c r="D186" t="s">
        <v>554</v>
      </c>
      <c r="E186" t="s">
        <v>549</v>
      </c>
      <c r="F186" t="s">
        <v>552</v>
      </c>
      <c r="G186">
        <v>66000</v>
      </c>
      <c r="H186" t="b">
        <v>1</v>
      </c>
      <c r="I186" t="b">
        <v>0</v>
      </c>
      <c r="J186" t="s">
        <v>377</v>
      </c>
      <c r="K186" s="91">
        <v>79900</v>
      </c>
      <c r="L186" s="91">
        <v>79999</v>
      </c>
      <c r="M186" t="str">
        <f t="shared" si="4"/>
        <v>OK</v>
      </c>
      <c r="N186" t="e">
        <f>VLOOKUP(B186,'COA - All'!$E$7:$F$340,2,FALSE)</f>
        <v>#N/A</v>
      </c>
      <c r="O186" t="e">
        <f t="shared" si="5"/>
        <v>#N/A</v>
      </c>
    </row>
    <row r="187" spans="1:15" x14ac:dyDescent="0.2">
      <c r="A187">
        <v>545</v>
      </c>
      <c r="B187">
        <v>79950</v>
      </c>
      <c r="C187" t="s">
        <v>270</v>
      </c>
      <c r="D187" t="s">
        <v>554</v>
      </c>
      <c r="E187" t="s">
        <v>549</v>
      </c>
      <c r="F187" t="s">
        <v>552</v>
      </c>
      <c r="G187">
        <v>66000</v>
      </c>
      <c r="H187" t="b">
        <v>1</v>
      </c>
      <c r="I187" t="b">
        <v>0</v>
      </c>
      <c r="J187" t="s">
        <v>377</v>
      </c>
      <c r="K187" s="91">
        <v>79900</v>
      </c>
      <c r="L187" s="91">
        <v>79999</v>
      </c>
      <c r="M187" t="str">
        <f t="shared" si="4"/>
        <v>OK</v>
      </c>
      <c r="N187" t="e">
        <f>VLOOKUP(B187,'COA - All'!$E$7:$F$340,2,FALSE)</f>
        <v>#N/A</v>
      </c>
      <c r="O187" t="e">
        <f t="shared" si="5"/>
        <v>#N/A</v>
      </c>
    </row>
    <row r="188" spans="1:15" x14ac:dyDescent="0.2">
      <c r="A188">
        <v>152</v>
      </c>
      <c r="B188">
        <v>80000</v>
      </c>
      <c r="C188" t="s">
        <v>296</v>
      </c>
      <c r="D188" t="s">
        <v>554</v>
      </c>
      <c r="E188" t="s">
        <v>549</v>
      </c>
      <c r="F188" t="s">
        <v>552</v>
      </c>
      <c r="G188">
        <v>66000</v>
      </c>
      <c r="H188" t="b">
        <v>1</v>
      </c>
      <c r="I188" t="b">
        <v>0</v>
      </c>
      <c r="J188" t="s">
        <v>378</v>
      </c>
      <c r="K188" s="91">
        <v>80000</v>
      </c>
      <c r="L188" s="91">
        <v>90999</v>
      </c>
      <c r="M188" t="str">
        <f t="shared" si="4"/>
        <v>OK</v>
      </c>
      <c r="N188" t="str">
        <f>VLOOKUP(B188,'COA - All'!$E$7:$F$340,2,FALSE)</f>
        <v>XXXX GENERAL &amp; ADMINISTRATIVE XXXX</v>
      </c>
      <c r="O188" t="str">
        <f t="shared" si="5"/>
        <v>OK</v>
      </c>
    </row>
    <row r="189" spans="1:15" x14ac:dyDescent="0.2">
      <c r="A189">
        <v>439</v>
      </c>
      <c r="B189">
        <v>80100</v>
      </c>
      <c r="C189" t="s">
        <v>128</v>
      </c>
      <c r="D189" t="s">
        <v>554</v>
      </c>
      <c r="E189" t="s">
        <v>549</v>
      </c>
      <c r="F189" t="s">
        <v>552</v>
      </c>
      <c r="G189">
        <v>66000</v>
      </c>
      <c r="H189" t="b">
        <v>1</v>
      </c>
      <c r="I189" t="b">
        <v>0</v>
      </c>
      <c r="J189" t="s">
        <v>378</v>
      </c>
      <c r="K189" s="91">
        <v>80000</v>
      </c>
      <c r="L189" s="91">
        <v>90999</v>
      </c>
      <c r="M189" t="str">
        <f t="shared" si="4"/>
        <v>OK</v>
      </c>
      <c r="N189" t="str">
        <f>VLOOKUP(B189,'COA - All'!$E$7:$F$340,2,FALSE)</f>
        <v>Salaries &amp; Overheads - Employees</v>
      </c>
      <c r="O189" t="str">
        <f t="shared" si="5"/>
        <v>ERROR</v>
      </c>
    </row>
    <row r="190" spans="1:15" x14ac:dyDescent="0.2">
      <c r="A190">
        <v>153</v>
      </c>
      <c r="B190">
        <v>81500</v>
      </c>
      <c r="C190" t="s">
        <v>129</v>
      </c>
      <c r="D190" t="s">
        <v>554</v>
      </c>
      <c r="E190" t="s">
        <v>549</v>
      </c>
      <c r="F190" t="s">
        <v>552</v>
      </c>
      <c r="G190">
        <v>66000</v>
      </c>
      <c r="H190" t="b">
        <v>1</v>
      </c>
      <c r="I190" t="b">
        <v>0</v>
      </c>
      <c r="J190" t="s">
        <v>378</v>
      </c>
      <c r="K190" s="91">
        <v>80000</v>
      </c>
      <c r="L190" s="91">
        <v>90999</v>
      </c>
      <c r="M190" t="str">
        <f t="shared" si="4"/>
        <v>OK</v>
      </c>
      <c r="N190" t="str">
        <f>VLOOKUP(B190,'COA - All'!$E$7:$F$340,2,FALSE)</f>
        <v>Repairs &amp; Maintenance</v>
      </c>
      <c r="O190" t="str">
        <f t="shared" si="5"/>
        <v>ERROR</v>
      </c>
    </row>
    <row r="191" spans="1:15" x14ac:dyDescent="0.2">
      <c r="A191">
        <v>154</v>
      </c>
      <c r="B191">
        <v>82100</v>
      </c>
      <c r="C191" t="s">
        <v>130</v>
      </c>
      <c r="D191" t="s">
        <v>554</v>
      </c>
      <c r="E191" t="s">
        <v>549</v>
      </c>
      <c r="F191" t="s">
        <v>552</v>
      </c>
      <c r="G191">
        <v>66000</v>
      </c>
      <c r="H191" t="b">
        <v>1</v>
      </c>
      <c r="I191" t="b">
        <v>0</v>
      </c>
      <c r="J191" t="s">
        <v>378</v>
      </c>
      <c r="K191" s="91">
        <v>80000</v>
      </c>
      <c r="L191" s="91">
        <v>90999</v>
      </c>
      <c r="M191" t="str">
        <f t="shared" si="4"/>
        <v>OK</v>
      </c>
      <c r="N191" t="str">
        <f>VLOOKUP(B191,'COA - All'!$E$7:$F$340,2,FALSE)</f>
        <v>Telecom - Mobile</v>
      </c>
      <c r="O191" t="str">
        <f t="shared" si="5"/>
        <v>ERROR</v>
      </c>
    </row>
    <row r="192" spans="1:15" x14ac:dyDescent="0.2">
      <c r="A192">
        <v>155</v>
      </c>
      <c r="B192">
        <v>82600</v>
      </c>
      <c r="C192" t="s">
        <v>131</v>
      </c>
      <c r="D192" t="s">
        <v>554</v>
      </c>
      <c r="E192" t="s">
        <v>549</v>
      </c>
      <c r="F192" t="s">
        <v>552</v>
      </c>
      <c r="G192">
        <v>66000</v>
      </c>
      <c r="H192" t="b">
        <v>1</v>
      </c>
      <c r="I192" t="b">
        <v>0</v>
      </c>
      <c r="J192" t="s">
        <v>378</v>
      </c>
      <c r="K192" s="91">
        <v>80000</v>
      </c>
      <c r="L192" s="91">
        <v>90999</v>
      </c>
      <c r="M192" t="str">
        <f t="shared" si="4"/>
        <v>OK</v>
      </c>
      <c r="N192" t="e">
        <f>VLOOKUP(B192,'COA - All'!$E$7:$F$340,2,FALSE)</f>
        <v>#N/A</v>
      </c>
      <c r="O192" t="e">
        <f t="shared" si="5"/>
        <v>#N/A</v>
      </c>
    </row>
    <row r="193" spans="1:15" x14ac:dyDescent="0.2">
      <c r="A193">
        <v>156</v>
      </c>
      <c r="B193">
        <v>83100</v>
      </c>
      <c r="C193" t="s">
        <v>132</v>
      </c>
      <c r="D193" t="s">
        <v>554</v>
      </c>
      <c r="E193" t="s">
        <v>549</v>
      </c>
      <c r="F193" t="s">
        <v>552</v>
      </c>
      <c r="G193">
        <v>66000</v>
      </c>
      <c r="H193" t="b">
        <v>1</v>
      </c>
      <c r="I193" t="b">
        <v>0</v>
      </c>
      <c r="J193" t="s">
        <v>378</v>
      </c>
      <c r="K193" s="91">
        <v>80000</v>
      </c>
      <c r="L193" s="91">
        <v>90999</v>
      </c>
      <c r="M193" t="str">
        <f t="shared" si="4"/>
        <v>OK</v>
      </c>
      <c r="N193" t="str">
        <f>VLOOKUP(B193,'COA - All'!$E$7:$F$340,2,FALSE)</f>
        <v>Hardware Expense</v>
      </c>
      <c r="O193" t="str">
        <f t="shared" si="5"/>
        <v>ERROR</v>
      </c>
    </row>
    <row r="194" spans="1:15" x14ac:dyDescent="0.2">
      <c r="A194">
        <v>157</v>
      </c>
      <c r="B194">
        <v>83500</v>
      </c>
      <c r="C194" t="s">
        <v>133</v>
      </c>
      <c r="D194" t="s">
        <v>554</v>
      </c>
      <c r="E194" t="s">
        <v>549</v>
      </c>
      <c r="F194" t="s">
        <v>552</v>
      </c>
      <c r="G194">
        <v>66000</v>
      </c>
      <c r="H194" t="b">
        <v>1</v>
      </c>
      <c r="I194" t="b">
        <v>0</v>
      </c>
      <c r="J194" t="s">
        <v>378</v>
      </c>
      <c r="K194" s="91">
        <v>80000</v>
      </c>
      <c r="L194" s="91">
        <v>90999</v>
      </c>
      <c r="M194" t="str">
        <f t="shared" ref="M194:M257" si="6">IF(B194&gt;=K194,IF(B194&lt;=L194,"OK","ERROR"),"ERROR")</f>
        <v>OK</v>
      </c>
      <c r="N194" t="str">
        <f>VLOOKUP(B194,'COA - All'!$E$7:$F$340,2,FALSE)</f>
        <v>Postage &amp; Delivery</v>
      </c>
      <c r="O194" t="str">
        <f t="shared" si="5"/>
        <v>ERROR</v>
      </c>
    </row>
    <row r="195" spans="1:15" x14ac:dyDescent="0.2">
      <c r="A195">
        <v>376</v>
      </c>
      <c r="B195">
        <v>83600</v>
      </c>
      <c r="C195" t="s">
        <v>134</v>
      </c>
      <c r="D195" t="s">
        <v>554</v>
      </c>
      <c r="E195" t="s">
        <v>549</v>
      </c>
      <c r="F195" t="s">
        <v>552</v>
      </c>
      <c r="G195">
        <v>66000</v>
      </c>
      <c r="H195" t="b">
        <v>1</v>
      </c>
      <c r="I195" t="b">
        <v>0</v>
      </c>
      <c r="J195" t="s">
        <v>378</v>
      </c>
      <c r="K195" s="91">
        <v>80000</v>
      </c>
      <c r="L195" s="91">
        <v>90999</v>
      </c>
      <c r="M195" t="str">
        <f t="shared" si="6"/>
        <v>OK</v>
      </c>
      <c r="N195" t="str">
        <f>VLOOKUP(B195,'COA - All'!$E$7:$F$340,2,FALSE)</f>
        <v>Messenger</v>
      </c>
      <c r="O195" t="str">
        <f t="shared" ref="O195:O258" si="7">IF(C195=N195,"OK","ERROR")</f>
        <v>ERROR</v>
      </c>
    </row>
    <row r="196" spans="1:15" x14ac:dyDescent="0.2">
      <c r="A196">
        <v>159</v>
      </c>
      <c r="B196">
        <v>83700</v>
      </c>
      <c r="C196" t="s">
        <v>135</v>
      </c>
      <c r="D196" t="s">
        <v>554</v>
      </c>
      <c r="E196" t="s">
        <v>549</v>
      </c>
      <c r="F196" t="s">
        <v>552</v>
      </c>
      <c r="G196">
        <v>66000</v>
      </c>
      <c r="H196" t="b">
        <v>1</v>
      </c>
      <c r="I196" t="b">
        <v>0</v>
      </c>
      <c r="J196" t="s">
        <v>378</v>
      </c>
      <c r="K196" s="91">
        <v>80000</v>
      </c>
      <c r="L196" s="91">
        <v>90999</v>
      </c>
      <c r="M196" t="str">
        <f t="shared" si="6"/>
        <v>OK</v>
      </c>
      <c r="N196" t="e">
        <f>VLOOKUP(B196,'COA - All'!$E$7:$F$340,2,FALSE)</f>
        <v>#N/A</v>
      </c>
      <c r="O196" t="e">
        <f t="shared" si="7"/>
        <v>#N/A</v>
      </c>
    </row>
    <row r="197" spans="1:15" x14ac:dyDescent="0.2">
      <c r="A197">
        <v>160</v>
      </c>
      <c r="B197">
        <v>84500</v>
      </c>
      <c r="C197" t="s">
        <v>136</v>
      </c>
      <c r="D197" t="s">
        <v>554</v>
      </c>
      <c r="E197" t="s">
        <v>549</v>
      </c>
      <c r="F197" t="s">
        <v>552</v>
      </c>
      <c r="G197">
        <v>66000</v>
      </c>
      <c r="H197" t="b">
        <v>1</v>
      </c>
      <c r="I197" t="b">
        <v>0</v>
      </c>
      <c r="J197" t="s">
        <v>378</v>
      </c>
      <c r="K197" s="91">
        <v>80000</v>
      </c>
      <c r="L197" s="91">
        <v>90999</v>
      </c>
      <c r="M197" t="str">
        <f t="shared" si="6"/>
        <v>OK</v>
      </c>
      <c r="N197" t="e">
        <f>VLOOKUP(B197,'COA - All'!$E$7:$F$340,2,FALSE)</f>
        <v>#N/A</v>
      </c>
      <c r="O197" t="e">
        <f t="shared" si="7"/>
        <v>#N/A</v>
      </c>
    </row>
    <row r="198" spans="1:15" x14ac:dyDescent="0.2">
      <c r="A198">
        <v>161</v>
      </c>
      <c r="B198">
        <v>84900</v>
      </c>
      <c r="C198" t="s">
        <v>137</v>
      </c>
      <c r="D198" t="s">
        <v>554</v>
      </c>
      <c r="E198" t="s">
        <v>549</v>
      </c>
      <c r="F198" t="s">
        <v>552</v>
      </c>
      <c r="G198">
        <v>66000</v>
      </c>
      <c r="H198" t="b">
        <v>1</v>
      </c>
      <c r="I198" t="b">
        <v>0</v>
      </c>
      <c r="J198" t="s">
        <v>378</v>
      </c>
      <c r="K198" s="91">
        <v>80000</v>
      </c>
      <c r="L198" s="91">
        <v>90999</v>
      </c>
      <c r="M198" t="str">
        <f t="shared" si="6"/>
        <v>OK</v>
      </c>
      <c r="N198" t="e">
        <f>VLOOKUP(B198,'COA - All'!$E$7:$F$340,2,FALSE)</f>
        <v>#N/A</v>
      </c>
      <c r="O198" t="e">
        <f t="shared" si="7"/>
        <v>#N/A</v>
      </c>
    </row>
    <row r="199" spans="1:15" x14ac:dyDescent="0.2">
      <c r="A199">
        <v>162</v>
      </c>
      <c r="B199">
        <v>85400</v>
      </c>
      <c r="C199" t="s">
        <v>138</v>
      </c>
      <c r="D199" t="s">
        <v>554</v>
      </c>
      <c r="E199" t="s">
        <v>549</v>
      </c>
      <c r="F199" t="s">
        <v>552</v>
      </c>
      <c r="G199">
        <v>66000</v>
      </c>
      <c r="H199" t="b">
        <v>1</v>
      </c>
      <c r="I199" t="b">
        <v>0</v>
      </c>
      <c r="J199" t="s">
        <v>378</v>
      </c>
      <c r="K199" s="91">
        <v>80000</v>
      </c>
      <c r="L199" s="91">
        <v>90999</v>
      </c>
      <c r="M199" t="str">
        <f t="shared" si="6"/>
        <v>OK</v>
      </c>
      <c r="N199" t="str">
        <f>VLOOKUP(B199,'COA - All'!$E$7:$F$340,2,FALSE)</f>
        <v>401(k) Admin Fees</v>
      </c>
      <c r="O199" t="str">
        <f t="shared" si="7"/>
        <v>ERROR</v>
      </c>
    </row>
    <row r="200" spans="1:15" x14ac:dyDescent="0.2">
      <c r="A200">
        <v>163</v>
      </c>
      <c r="B200">
        <v>85800</v>
      </c>
      <c r="C200" t="s">
        <v>139</v>
      </c>
      <c r="D200" t="s">
        <v>554</v>
      </c>
      <c r="E200" t="s">
        <v>549</v>
      </c>
      <c r="F200" t="s">
        <v>552</v>
      </c>
      <c r="G200">
        <v>66000</v>
      </c>
      <c r="H200" t="b">
        <v>1</v>
      </c>
      <c r="I200" t="b">
        <v>0</v>
      </c>
      <c r="J200" t="s">
        <v>378</v>
      </c>
      <c r="K200" s="91">
        <v>80000</v>
      </c>
      <c r="L200" s="91">
        <v>90999</v>
      </c>
      <c r="M200" t="str">
        <f t="shared" si="6"/>
        <v>OK</v>
      </c>
      <c r="N200" t="e">
        <f>VLOOKUP(B200,'COA - All'!$E$7:$F$340,2,FALSE)</f>
        <v>#N/A</v>
      </c>
      <c r="O200" t="e">
        <f t="shared" si="7"/>
        <v>#N/A</v>
      </c>
    </row>
    <row r="201" spans="1:15" x14ac:dyDescent="0.2">
      <c r="A201">
        <v>164</v>
      </c>
      <c r="B201">
        <v>85900</v>
      </c>
      <c r="C201" t="s">
        <v>199</v>
      </c>
      <c r="D201" t="s">
        <v>554</v>
      </c>
      <c r="E201" t="s">
        <v>549</v>
      </c>
      <c r="F201" t="s">
        <v>552</v>
      </c>
      <c r="G201">
        <v>66000</v>
      </c>
      <c r="H201" t="b">
        <v>1</v>
      </c>
      <c r="I201" t="b">
        <v>0</v>
      </c>
      <c r="J201" t="s">
        <v>378</v>
      </c>
      <c r="K201" s="91">
        <v>80000</v>
      </c>
      <c r="L201" s="91">
        <v>90999</v>
      </c>
      <c r="M201" t="str">
        <f t="shared" si="6"/>
        <v>OK</v>
      </c>
      <c r="N201" t="e">
        <f>VLOOKUP(B201,'COA - All'!$E$7:$F$340,2,FALSE)</f>
        <v>#N/A</v>
      </c>
      <c r="O201" t="e">
        <f t="shared" si="7"/>
        <v>#N/A</v>
      </c>
    </row>
    <row r="202" spans="1:15" x14ac:dyDescent="0.2">
      <c r="A202">
        <v>165</v>
      </c>
      <c r="B202">
        <v>86000</v>
      </c>
      <c r="C202" t="s">
        <v>200</v>
      </c>
      <c r="D202" t="s">
        <v>554</v>
      </c>
      <c r="E202" t="s">
        <v>549</v>
      </c>
      <c r="F202" t="s">
        <v>552</v>
      </c>
      <c r="G202">
        <v>66000</v>
      </c>
      <c r="H202" t="b">
        <v>1</v>
      </c>
      <c r="I202" t="b">
        <v>0</v>
      </c>
      <c r="J202" t="s">
        <v>378</v>
      </c>
      <c r="K202" s="91">
        <v>80000</v>
      </c>
      <c r="L202" s="91">
        <v>90999</v>
      </c>
      <c r="M202" t="str">
        <f t="shared" si="6"/>
        <v>OK</v>
      </c>
      <c r="N202" t="str">
        <f>VLOOKUP(B202,'COA - All'!$E$7:$F$340,2,FALSE)</f>
        <v>G &amp; A - Education &amp; Training</v>
      </c>
      <c r="O202" t="str">
        <f t="shared" si="7"/>
        <v>ERROR</v>
      </c>
    </row>
    <row r="203" spans="1:15" x14ac:dyDescent="0.2">
      <c r="A203">
        <v>496</v>
      </c>
      <c r="B203">
        <v>86300</v>
      </c>
      <c r="C203" t="s">
        <v>286</v>
      </c>
      <c r="D203" t="s">
        <v>554</v>
      </c>
      <c r="E203" t="s">
        <v>549</v>
      </c>
      <c r="F203" t="s">
        <v>552</v>
      </c>
      <c r="G203">
        <v>66000</v>
      </c>
      <c r="H203" t="b">
        <v>1</v>
      </c>
      <c r="I203" t="b">
        <v>0</v>
      </c>
      <c r="J203" t="s">
        <v>378</v>
      </c>
      <c r="K203" s="91">
        <v>80000</v>
      </c>
      <c r="L203" s="91">
        <v>90999</v>
      </c>
      <c r="M203" t="str">
        <f t="shared" si="6"/>
        <v>OK</v>
      </c>
      <c r="N203" t="e">
        <f>VLOOKUP(B203,'COA - All'!$E$7:$F$340,2,FALSE)</f>
        <v>#N/A</v>
      </c>
      <c r="O203" t="e">
        <f t="shared" si="7"/>
        <v>#N/A</v>
      </c>
    </row>
    <row r="204" spans="1:15" x14ac:dyDescent="0.2">
      <c r="A204">
        <v>166</v>
      </c>
      <c r="B204">
        <v>86500</v>
      </c>
      <c r="C204" t="s">
        <v>140</v>
      </c>
      <c r="D204" t="s">
        <v>554</v>
      </c>
      <c r="E204" t="s">
        <v>549</v>
      </c>
      <c r="F204" t="s">
        <v>552</v>
      </c>
      <c r="G204">
        <v>66000</v>
      </c>
      <c r="H204" t="b">
        <v>1</v>
      </c>
      <c r="I204" t="b">
        <v>0</v>
      </c>
      <c r="J204" t="s">
        <v>378</v>
      </c>
      <c r="K204" s="91">
        <v>80000</v>
      </c>
      <c r="L204" s="91">
        <v>90999</v>
      </c>
      <c r="M204" t="str">
        <f t="shared" si="6"/>
        <v>OK</v>
      </c>
      <c r="N204" t="e">
        <f>VLOOKUP(B204,'COA - All'!$E$7:$F$340,2,FALSE)</f>
        <v>#N/A</v>
      </c>
      <c r="O204" t="e">
        <f t="shared" si="7"/>
        <v>#N/A</v>
      </c>
    </row>
    <row r="205" spans="1:15" x14ac:dyDescent="0.2">
      <c r="A205">
        <v>167</v>
      </c>
      <c r="B205">
        <v>86700</v>
      </c>
      <c r="C205" t="s">
        <v>141</v>
      </c>
      <c r="D205" t="s">
        <v>554</v>
      </c>
      <c r="E205" t="s">
        <v>549</v>
      </c>
      <c r="F205" t="s">
        <v>552</v>
      </c>
      <c r="G205">
        <v>66000</v>
      </c>
      <c r="H205" t="b">
        <v>1</v>
      </c>
      <c r="I205" t="b">
        <v>0</v>
      </c>
      <c r="J205" t="s">
        <v>378</v>
      </c>
      <c r="K205" s="91">
        <v>80000</v>
      </c>
      <c r="L205" s="91">
        <v>90999</v>
      </c>
      <c r="M205" t="str">
        <f t="shared" si="6"/>
        <v>OK</v>
      </c>
      <c r="N205" t="e">
        <f>VLOOKUP(B205,'COA - All'!$E$7:$F$340,2,FALSE)</f>
        <v>#N/A</v>
      </c>
      <c r="O205" t="e">
        <f t="shared" si="7"/>
        <v>#N/A</v>
      </c>
    </row>
    <row r="206" spans="1:15" x14ac:dyDescent="0.2">
      <c r="A206">
        <v>168</v>
      </c>
      <c r="B206">
        <v>86800</v>
      </c>
      <c r="C206" t="s">
        <v>142</v>
      </c>
      <c r="D206" t="s">
        <v>554</v>
      </c>
      <c r="E206" t="s">
        <v>549</v>
      </c>
      <c r="F206" t="s">
        <v>552</v>
      </c>
      <c r="G206">
        <v>66000</v>
      </c>
      <c r="H206" t="b">
        <v>1</v>
      </c>
      <c r="I206" t="b">
        <v>0</v>
      </c>
      <c r="J206" t="s">
        <v>378</v>
      </c>
      <c r="K206" s="91">
        <v>80000</v>
      </c>
      <c r="L206" s="91">
        <v>90999</v>
      </c>
      <c r="M206" t="str">
        <f t="shared" si="6"/>
        <v>OK</v>
      </c>
      <c r="N206" t="e">
        <f>VLOOKUP(B206,'COA - All'!$E$7:$F$340,2,FALSE)</f>
        <v>#N/A</v>
      </c>
      <c r="O206" t="e">
        <f t="shared" si="7"/>
        <v>#N/A</v>
      </c>
    </row>
    <row r="207" spans="1:15" x14ac:dyDescent="0.2">
      <c r="A207">
        <v>169</v>
      </c>
      <c r="B207">
        <v>86850</v>
      </c>
      <c r="C207" t="s">
        <v>143</v>
      </c>
      <c r="D207" t="s">
        <v>554</v>
      </c>
      <c r="E207" t="s">
        <v>549</v>
      </c>
      <c r="F207" t="s">
        <v>552</v>
      </c>
      <c r="G207">
        <v>66000</v>
      </c>
      <c r="H207" t="b">
        <v>1</v>
      </c>
      <c r="I207" t="b">
        <v>0</v>
      </c>
      <c r="J207" t="s">
        <v>378</v>
      </c>
      <c r="K207" s="91">
        <v>80000</v>
      </c>
      <c r="L207" s="91">
        <v>90999</v>
      </c>
      <c r="M207" t="str">
        <f t="shared" si="6"/>
        <v>OK</v>
      </c>
      <c r="N207" t="e">
        <f>VLOOKUP(B207,'COA - All'!$E$7:$F$340,2,FALSE)</f>
        <v>#N/A</v>
      </c>
      <c r="O207" t="e">
        <f t="shared" si="7"/>
        <v>#N/A</v>
      </c>
    </row>
    <row r="208" spans="1:15" x14ac:dyDescent="0.2">
      <c r="A208">
        <v>170</v>
      </c>
      <c r="B208">
        <v>87100</v>
      </c>
      <c r="C208" t="s">
        <v>144</v>
      </c>
      <c r="D208" t="s">
        <v>554</v>
      </c>
      <c r="E208" t="s">
        <v>549</v>
      </c>
      <c r="F208" t="s">
        <v>552</v>
      </c>
      <c r="G208">
        <v>66000</v>
      </c>
      <c r="H208" t="b">
        <v>1</v>
      </c>
      <c r="I208" t="b">
        <v>0</v>
      </c>
      <c r="J208" t="s">
        <v>378</v>
      </c>
      <c r="K208" s="91">
        <v>80000</v>
      </c>
      <c r="L208" s="91">
        <v>90999</v>
      </c>
      <c r="M208" t="str">
        <f t="shared" si="6"/>
        <v>OK</v>
      </c>
      <c r="N208" t="str">
        <f>VLOOKUP(B208,'COA - All'!$E$7:$F$340,2,FALSE)</f>
        <v>Office - Reference Materials</v>
      </c>
      <c r="O208" t="str">
        <f t="shared" si="7"/>
        <v>ERROR</v>
      </c>
    </row>
    <row r="209" spans="1:15" x14ac:dyDescent="0.2">
      <c r="A209">
        <v>171</v>
      </c>
      <c r="B209">
        <v>87300</v>
      </c>
      <c r="C209" t="s">
        <v>145</v>
      </c>
      <c r="D209" t="s">
        <v>554</v>
      </c>
      <c r="E209" t="s">
        <v>549</v>
      </c>
      <c r="F209" t="s">
        <v>552</v>
      </c>
      <c r="G209">
        <v>66000</v>
      </c>
      <c r="H209" t="b">
        <v>1</v>
      </c>
      <c r="I209" t="b">
        <v>0</v>
      </c>
      <c r="J209" t="s">
        <v>378</v>
      </c>
      <c r="K209" s="91">
        <v>80000</v>
      </c>
      <c r="L209" s="91">
        <v>90999</v>
      </c>
      <c r="M209" t="str">
        <f t="shared" si="6"/>
        <v>OK</v>
      </c>
      <c r="N209" t="e">
        <f>VLOOKUP(B209,'COA - All'!$E$7:$F$340,2,FALSE)</f>
        <v>#N/A</v>
      </c>
      <c r="O209" t="e">
        <f t="shared" si="7"/>
        <v>#N/A</v>
      </c>
    </row>
    <row r="210" spans="1:15" x14ac:dyDescent="0.2">
      <c r="A210">
        <v>172</v>
      </c>
      <c r="B210">
        <v>87400</v>
      </c>
      <c r="C210" t="s">
        <v>146</v>
      </c>
      <c r="D210" t="s">
        <v>554</v>
      </c>
      <c r="E210" t="s">
        <v>549</v>
      </c>
      <c r="F210" t="s">
        <v>552</v>
      </c>
      <c r="G210">
        <v>66000</v>
      </c>
      <c r="H210" t="b">
        <v>1</v>
      </c>
      <c r="I210" t="b">
        <v>0</v>
      </c>
      <c r="J210" t="s">
        <v>378</v>
      </c>
      <c r="K210" s="91">
        <v>80000</v>
      </c>
      <c r="L210" s="91">
        <v>90999</v>
      </c>
      <c r="M210" t="str">
        <f t="shared" si="6"/>
        <v>OK</v>
      </c>
      <c r="N210" t="e">
        <f>VLOOKUP(B210,'COA - All'!$E$7:$F$340,2,FALSE)</f>
        <v>#N/A</v>
      </c>
      <c r="O210" t="e">
        <f t="shared" si="7"/>
        <v>#N/A</v>
      </c>
    </row>
    <row r="211" spans="1:15" x14ac:dyDescent="0.2">
      <c r="A211">
        <v>173</v>
      </c>
      <c r="B211">
        <v>87500</v>
      </c>
      <c r="C211" t="s">
        <v>147</v>
      </c>
      <c r="D211" t="s">
        <v>554</v>
      </c>
      <c r="E211" t="s">
        <v>549</v>
      </c>
      <c r="F211" t="s">
        <v>552</v>
      </c>
      <c r="G211">
        <v>66000</v>
      </c>
      <c r="H211" t="b">
        <v>1</v>
      </c>
      <c r="I211" t="b">
        <v>0</v>
      </c>
      <c r="J211" t="s">
        <v>378</v>
      </c>
      <c r="K211" s="91">
        <v>80000</v>
      </c>
      <c r="L211" s="91">
        <v>90999</v>
      </c>
      <c r="M211" t="str">
        <f t="shared" si="6"/>
        <v>OK</v>
      </c>
      <c r="N211" t="e">
        <f>VLOOKUP(B211,'COA - All'!$E$7:$F$340,2,FALSE)</f>
        <v>#N/A</v>
      </c>
      <c r="O211" t="e">
        <f t="shared" si="7"/>
        <v>#N/A</v>
      </c>
    </row>
    <row r="212" spans="1:15" x14ac:dyDescent="0.2">
      <c r="A212">
        <v>174</v>
      </c>
      <c r="B212">
        <v>87600</v>
      </c>
      <c r="C212" t="s">
        <v>148</v>
      </c>
      <c r="D212" t="s">
        <v>554</v>
      </c>
      <c r="E212" t="s">
        <v>549</v>
      </c>
      <c r="F212" t="s">
        <v>552</v>
      </c>
      <c r="G212">
        <v>66000</v>
      </c>
      <c r="H212" t="b">
        <v>1</v>
      </c>
      <c r="I212" t="b">
        <v>0</v>
      </c>
      <c r="J212" t="s">
        <v>378</v>
      </c>
      <c r="K212" s="91">
        <v>80000</v>
      </c>
      <c r="L212" s="91">
        <v>90999</v>
      </c>
      <c r="M212" t="str">
        <f t="shared" si="6"/>
        <v>OK</v>
      </c>
      <c r="N212" t="e">
        <f>VLOOKUP(B212,'COA - All'!$E$7:$F$340,2,FALSE)</f>
        <v>#N/A</v>
      </c>
      <c r="O212" t="e">
        <f t="shared" si="7"/>
        <v>#N/A</v>
      </c>
    </row>
    <row r="213" spans="1:15" x14ac:dyDescent="0.2">
      <c r="A213">
        <v>175</v>
      </c>
      <c r="B213">
        <v>87700</v>
      </c>
      <c r="C213" t="s">
        <v>149</v>
      </c>
      <c r="D213" t="s">
        <v>554</v>
      </c>
      <c r="E213" t="s">
        <v>549</v>
      </c>
      <c r="F213" t="s">
        <v>552</v>
      </c>
      <c r="G213">
        <v>66000</v>
      </c>
      <c r="H213" t="b">
        <v>1</v>
      </c>
      <c r="I213" t="b">
        <v>0</v>
      </c>
      <c r="J213" t="s">
        <v>378</v>
      </c>
      <c r="K213" s="91">
        <v>80000</v>
      </c>
      <c r="L213" s="91">
        <v>90999</v>
      </c>
      <c r="M213" t="str">
        <f t="shared" si="6"/>
        <v>OK</v>
      </c>
      <c r="N213" t="e">
        <f>VLOOKUP(B213,'COA - All'!$E$7:$F$340,2,FALSE)</f>
        <v>#N/A</v>
      </c>
      <c r="O213" t="e">
        <f t="shared" si="7"/>
        <v>#N/A</v>
      </c>
    </row>
    <row r="214" spans="1:15" x14ac:dyDescent="0.2">
      <c r="A214">
        <v>176</v>
      </c>
      <c r="B214">
        <v>87800</v>
      </c>
      <c r="C214" t="s">
        <v>150</v>
      </c>
      <c r="D214" t="s">
        <v>554</v>
      </c>
      <c r="E214" t="s">
        <v>549</v>
      </c>
      <c r="F214" t="s">
        <v>552</v>
      </c>
      <c r="G214">
        <v>66000</v>
      </c>
      <c r="H214" t="b">
        <v>1</v>
      </c>
      <c r="I214" t="b">
        <v>0</v>
      </c>
      <c r="J214" t="s">
        <v>378</v>
      </c>
      <c r="K214" s="91">
        <v>80000</v>
      </c>
      <c r="L214" s="91">
        <v>90999</v>
      </c>
      <c r="M214" t="str">
        <f t="shared" si="6"/>
        <v>OK</v>
      </c>
      <c r="N214" t="e">
        <f>VLOOKUP(B214,'COA - All'!$E$7:$F$340,2,FALSE)</f>
        <v>#N/A</v>
      </c>
      <c r="O214" t="e">
        <f t="shared" si="7"/>
        <v>#N/A</v>
      </c>
    </row>
    <row r="215" spans="1:15" x14ac:dyDescent="0.2">
      <c r="A215">
        <v>177</v>
      </c>
      <c r="B215">
        <v>87900</v>
      </c>
      <c r="C215" t="s">
        <v>201</v>
      </c>
      <c r="D215" t="s">
        <v>554</v>
      </c>
      <c r="E215" t="s">
        <v>549</v>
      </c>
      <c r="F215" t="s">
        <v>552</v>
      </c>
      <c r="G215">
        <v>66000</v>
      </c>
      <c r="H215" t="b">
        <v>1</v>
      </c>
      <c r="I215" t="b">
        <v>0</v>
      </c>
      <c r="J215" t="s">
        <v>378</v>
      </c>
      <c r="K215" s="91">
        <v>80000</v>
      </c>
      <c r="L215" s="91">
        <v>90999</v>
      </c>
      <c r="M215" t="str">
        <f t="shared" si="6"/>
        <v>OK</v>
      </c>
      <c r="N215" t="e">
        <f>VLOOKUP(B215,'COA - All'!$E$7:$F$340,2,FALSE)</f>
        <v>#N/A</v>
      </c>
      <c r="O215" t="e">
        <f t="shared" si="7"/>
        <v>#N/A</v>
      </c>
    </row>
    <row r="216" spans="1:15" x14ac:dyDescent="0.2">
      <c r="A216">
        <v>447</v>
      </c>
      <c r="B216">
        <v>88000</v>
      </c>
      <c r="C216" t="s">
        <v>282</v>
      </c>
      <c r="D216" t="s">
        <v>554</v>
      </c>
      <c r="E216" t="s">
        <v>549</v>
      </c>
      <c r="F216" t="s">
        <v>552</v>
      </c>
      <c r="G216">
        <v>66000</v>
      </c>
      <c r="H216" t="b">
        <v>1</v>
      </c>
      <c r="I216" t="b">
        <v>0</v>
      </c>
      <c r="J216" t="s">
        <v>378</v>
      </c>
      <c r="K216" s="91">
        <v>80000</v>
      </c>
      <c r="L216" s="91">
        <v>90999</v>
      </c>
      <c r="M216" t="str">
        <f t="shared" si="6"/>
        <v>OK</v>
      </c>
      <c r="N216" t="str">
        <f>VLOOKUP(B216,'COA - All'!$E$7:$F$340,2,FALSE)</f>
        <v>Charitable Contributions</v>
      </c>
      <c r="O216" t="str">
        <f t="shared" si="7"/>
        <v>ERROR</v>
      </c>
    </row>
    <row r="217" spans="1:15" x14ac:dyDescent="0.2">
      <c r="A217">
        <v>418</v>
      </c>
      <c r="B217">
        <v>88500</v>
      </c>
      <c r="C217" t="s">
        <v>151</v>
      </c>
      <c r="D217" t="s">
        <v>554</v>
      </c>
      <c r="E217" t="s">
        <v>549</v>
      </c>
      <c r="F217" t="s">
        <v>552</v>
      </c>
      <c r="G217">
        <v>66000</v>
      </c>
      <c r="H217" t="b">
        <v>1</v>
      </c>
      <c r="I217" t="b">
        <v>0</v>
      </c>
      <c r="J217" t="s">
        <v>378</v>
      </c>
      <c r="K217" s="91">
        <v>80000</v>
      </c>
      <c r="L217" s="91">
        <v>90999</v>
      </c>
      <c r="M217" t="str">
        <f t="shared" si="6"/>
        <v>OK</v>
      </c>
      <c r="N217" t="e">
        <f>VLOOKUP(B217,'COA - All'!$E$7:$F$340,2,FALSE)</f>
        <v>#N/A</v>
      </c>
      <c r="O217" t="e">
        <f t="shared" si="7"/>
        <v>#N/A</v>
      </c>
    </row>
    <row r="218" spans="1:15" x14ac:dyDescent="0.2">
      <c r="A218">
        <v>179</v>
      </c>
      <c r="B218">
        <v>88800</v>
      </c>
      <c r="C218" t="s">
        <v>152</v>
      </c>
      <c r="D218" t="s">
        <v>554</v>
      </c>
      <c r="E218" t="s">
        <v>549</v>
      </c>
      <c r="F218" t="s">
        <v>552</v>
      </c>
      <c r="G218">
        <v>66000</v>
      </c>
      <c r="H218" t="b">
        <v>1</v>
      </c>
      <c r="I218" t="b">
        <v>0</v>
      </c>
      <c r="J218" t="s">
        <v>378</v>
      </c>
      <c r="K218" s="91">
        <v>80000</v>
      </c>
      <c r="L218" s="91">
        <v>90999</v>
      </c>
      <c r="M218" t="str">
        <f t="shared" si="6"/>
        <v>OK</v>
      </c>
      <c r="N218" t="e">
        <f>VLOOKUP(B218,'COA - All'!$E$7:$F$340,2,FALSE)</f>
        <v>#N/A</v>
      </c>
      <c r="O218" t="e">
        <f t="shared" si="7"/>
        <v>#N/A</v>
      </c>
    </row>
    <row r="219" spans="1:15" x14ac:dyDescent="0.2">
      <c r="A219">
        <v>180</v>
      </c>
      <c r="B219">
        <v>89000</v>
      </c>
      <c r="C219" t="s">
        <v>153</v>
      </c>
      <c r="D219" t="s">
        <v>554</v>
      </c>
      <c r="E219" t="s">
        <v>549</v>
      </c>
      <c r="F219" t="s">
        <v>552</v>
      </c>
      <c r="G219">
        <v>66000</v>
      </c>
      <c r="H219" t="b">
        <v>1</v>
      </c>
      <c r="I219" t="b">
        <v>0</v>
      </c>
      <c r="J219" t="s">
        <v>378</v>
      </c>
      <c r="K219" s="91">
        <v>80000</v>
      </c>
      <c r="L219" s="91">
        <v>90999</v>
      </c>
      <c r="M219" t="str">
        <f t="shared" si="6"/>
        <v>OK</v>
      </c>
      <c r="N219" t="str">
        <f>VLOOKUP(B219,'COA - All'!$E$7:$F$340,2,FALSE)</f>
        <v>G &amp; A - Travel, Parking, Transportation</v>
      </c>
      <c r="O219" t="str">
        <f t="shared" si="7"/>
        <v>ERROR</v>
      </c>
    </row>
    <row r="220" spans="1:15" x14ac:dyDescent="0.2">
      <c r="A220">
        <v>182</v>
      </c>
      <c r="B220">
        <v>89300</v>
      </c>
      <c r="C220" t="s">
        <v>155</v>
      </c>
      <c r="D220" t="s">
        <v>554</v>
      </c>
      <c r="E220" t="s">
        <v>549</v>
      </c>
      <c r="F220" t="s">
        <v>552</v>
      </c>
      <c r="G220">
        <v>66000</v>
      </c>
      <c r="H220" t="b">
        <v>1</v>
      </c>
      <c r="I220" t="b">
        <v>0</v>
      </c>
      <c r="J220" t="s">
        <v>378</v>
      </c>
      <c r="K220" s="91">
        <v>80000</v>
      </c>
      <c r="L220" s="91">
        <v>90999</v>
      </c>
      <c r="M220" t="str">
        <f t="shared" si="6"/>
        <v>OK</v>
      </c>
      <c r="N220" t="e">
        <f>VLOOKUP(B220,'COA - All'!$E$7:$F$340,2,FALSE)</f>
        <v>#N/A</v>
      </c>
      <c r="O220" t="e">
        <f t="shared" si="7"/>
        <v>#N/A</v>
      </c>
    </row>
    <row r="221" spans="1:15" x14ac:dyDescent="0.2">
      <c r="A221">
        <v>419</v>
      </c>
      <c r="B221">
        <v>89500</v>
      </c>
      <c r="C221" t="s">
        <v>156</v>
      </c>
      <c r="D221" t="s">
        <v>554</v>
      </c>
      <c r="E221" t="s">
        <v>549</v>
      </c>
      <c r="F221" t="s">
        <v>552</v>
      </c>
      <c r="G221">
        <v>66000</v>
      </c>
      <c r="H221" t="b">
        <v>1</v>
      </c>
      <c r="I221" t="b">
        <v>0</v>
      </c>
      <c r="J221" t="s">
        <v>378</v>
      </c>
      <c r="K221" s="91">
        <v>80000</v>
      </c>
      <c r="L221" s="91">
        <v>90999</v>
      </c>
      <c r="M221" t="str">
        <f t="shared" si="6"/>
        <v>OK</v>
      </c>
      <c r="N221" t="e">
        <f>VLOOKUP(B221,'COA - All'!$E$7:$F$340,2,FALSE)</f>
        <v>#N/A</v>
      </c>
      <c r="O221" t="e">
        <f t="shared" si="7"/>
        <v>#N/A</v>
      </c>
    </row>
    <row r="222" spans="1:15" x14ac:dyDescent="0.2">
      <c r="A222">
        <v>184</v>
      </c>
      <c r="B222">
        <v>89600</v>
      </c>
      <c r="C222" t="s">
        <v>157</v>
      </c>
      <c r="D222" t="s">
        <v>554</v>
      </c>
      <c r="E222" t="s">
        <v>549</v>
      </c>
      <c r="F222" t="s">
        <v>552</v>
      </c>
      <c r="G222">
        <v>66000</v>
      </c>
      <c r="H222" t="b">
        <v>1</v>
      </c>
      <c r="I222" t="b">
        <v>0</v>
      </c>
      <c r="J222" t="s">
        <v>378</v>
      </c>
      <c r="K222" s="91">
        <v>80000</v>
      </c>
      <c r="L222" s="91">
        <v>90999</v>
      </c>
      <c r="M222" t="str">
        <f t="shared" si="6"/>
        <v>OK</v>
      </c>
      <c r="N222" t="e">
        <f>VLOOKUP(B222,'COA - All'!$E$7:$F$340,2,FALSE)</f>
        <v>#N/A</v>
      </c>
      <c r="O222" t="e">
        <f t="shared" si="7"/>
        <v>#N/A</v>
      </c>
    </row>
    <row r="223" spans="1:15" x14ac:dyDescent="0.2">
      <c r="A223">
        <v>185</v>
      </c>
      <c r="B223">
        <v>89700</v>
      </c>
      <c r="C223" t="s">
        <v>158</v>
      </c>
      <c r="D223" t="s">
        <v>554</v>
      </c>
      <c r="E223" t="s">
        <v>549</v>
      </c>
      <c r="F223" t="s">
        <v>552</v>
      </c>
      <c r="G223">
        <v>66000</v>
      </c>
      <c r="H223" t="b">
        <v>1</v>
      </c>
      <c r="I223" t="b">
        <v>0</v>
      </c>
      <c r="J223" t="s">
        <v>378</v>
      </c>
      <c r="K223" s="91">
        <v>80000</v>
      </c>
      <c r="L223" s="91">
        <v>90999</v>
      </c>
      <c r="M223" t="str">
        <f t="shared" si="6"/>
        <v>OK</v>
      </c>
      <c r="N223" t="e">
        <f>VLOOKUP(B223,'COA - All'!$E$7:$F$340,2,FALSE)</f>
        <v>#N/A</v>
      </c>
      <c r="O223" t="e">
        <f t="shared" si="7"/>
        <v>#N/A</v>
      </c>
    </row>
    <row r="224" spans="1:15" x14ac:dyDescent="0.2">
      <c r="A224">
        <v>186</v>
      </c>
      <c r="B224">
        <v>89900</v>
      </c>
      <c r="C224" t="s">
        <v>159</v>
      </c>
      <c r="D224" t="s">
        <v>554</v>
      </c>
      <c r="E224" t="s">
        <v>549</v>
      </c>
      <c r="F224" t="s">
        <v>552</v>
      </c>
      <c r="G224">
        <v>66000</v>
      </c>
      <c r="H224" t="b">
        <v>1</v>
      </c>
      <c r="I224" t="b">
        <v>0</v>
      </c>
      <c r="J224" t="s">
        <v>378</v>
      </c>
      <c r="K224" s="91">
        <v>80000</v>
      </c>
      <c r="L224" s="91">
        <v>90999</v>
      </c>
      <c r="M224" t="str">
        <f t="shared" si="6"/>
        <v>OK</v>
      </c>
      <c r="N224" t="e">
        <f>VLOOKUP(B224,'COA - All'!$E$7:$F$340,2,FALSE)</f>
        <v>#N/A</v>
      </c>
      <c r="O224" t="e">
        <f t="shared" si="7"/>
        <v>#N/A</v>
      </c>
    </row>
    <row r="225" spans="1:15" x14ac:dyDescent="0.2">
      <c r="A225">
        <v>187</v>
      </c>
      <c r="B225">
        <v>90000</v>
      </c>
      <c r="C225" t="s">
        <v>287</v>
      </c>
      <c r="D225" t="s">
        <v>554</v>
      </c>
      <c r="E225" t="s">
        <v>549</v>
      </c>
      <c r="F225" t="s">
        <v>552</v>
      </c>
      <c r="G225">
        <v>66000</v>
      </c>
      <c r="H225" t="b">
        <v>1</v>
      </c>
      <c r="I225" t="b">
        <v>0</v>
      </c>
      <c r="J225" t="s">
        <v>378</v>
      </c>
      <c r="K225" s="91">
        <v>80000</v>
      </c>
      <c r="L225" s="91">
        <v>90999</v>
      </c>
      <c r="M225" t="str">
        <f t="shared" si="6"/>
        <v>OK</v>
      </c>
      <c r="N225" t="e">
        <f>VLOOKUP(B225,'COA - All'!$E$7:$F$340,2,FALSE)</f>
        <v>#N/A</v>
      </c>
      <c r="O225" t="e">
        <f t="shared" si="7"/>
        <v>#N/A</v>
      </c>
    </row>
    <row r="226" spans="1:15" x14ac:dyDescent="0.2">
      <c r="A226">
        <v>188</v>
      </c>
      <c r="B226">
        <v>90100</v>
      </c>
      <c r="C226" t="s">
        <v>288</v>
      </c>
      <c r="D226" t="s">
        <v>554</v>
      </c>
      <c r="E226" t="s">
        <v>549</v>
      </c>
      <c r="F226" t="s">
        <v>552</v>
      </c>
      <c r="G226">
        <v>66000</v>
      </c>
      <c r="H226" t="b">
        <v>1</v>
      </c>
      <c r="I226" t="b">
        <v>0</v>
      </c>
      <c r="J226" t="s">
        <v>378</v>
      </c>
      <c r="K226" s="91">
        <v>80000</v>
      </c>
      <c r="L226" s="91">
        <v>90999</v>
      </c>
      <c r="M226" t="str">
        <f t="shared" si="6"/>
        <v>OK</v>
      </c>
      <c r="N226" t="e">
        <f>VLOOKUP(B226,'COA - All'!$E$7:$F$340,2,FALSE)</f>
        <v>#N/A</v>
      </c>
      <c r="O226" t="e">
        <f t="shared" si="7"/>
        <v>#N/A</v>
      </c>
    </row>
    <row r="227" spans="1:15" x14ac:dyDescent="0.2">
      <c r="A227">
        <v>189</v>
      </c>
      <c r="B227">
        <v>90200</v>
      </c>
      <c r="C227" t="s">
        <v>289</v>
      </c>
      <c r="D227" t="s">
        <v>554</v>
      </c>
      <c r="E227" t="s">
        <v>549</v>
      </c>
      <c r="F227" t="s">
        <v>552</v>
      </c>
      <c r="G227">
        <v>66000</v>
      </c>
      <c r="H227" t="b">
        <v>1</v>
      </c>
      <c r="I227" t="b">
        <v>0</v>
      </c>
      <c r="J227" t="s">
        <v>378</v>
      </c>
      <c r="K227" s="91">
        <v>80000</v>
      </c>
      <c r="L227" s="91">
        <v>90999</v>
      </c>
      <c r="M227" t="str">
        <f t="shared" si="6"/>
        <v>OK</v>
      </c>
      <c r="N227" t="e">
        <f>VLOOKUP(B227,'COA - All'!$E$7:$F$340,2,FALSE)</f>
        <v>#N/A</v>
      </c>
      <c r="O227" t="e">
        <f t="shared" si="7"/>
        <v>#N/A</v>
      </c>
    </row>
    <row r="228" spans="1:15" x14ac:dyDescent="0.2">
      <c r="A228">
        <v>190</v>
      </c>
      <c r="B228">
        <v>90300</v>
      </c>
      <c r="C228" t="s">
        <v>290</v>
      </c>
      <c r="D228" t="s">
        <v>554</v>
      </c>
      <c r="E228" t="s">
        <v>549</v>
      </c>
      <c r="F228" t="s">
        <v>552</v>
      </c>
      <c r="G228">
        <v>66000</v>
      </c>
      <c r="H228" t="b">
        <v>1</v>
      </c>
      <c r="I228" t="b">
        <v>0</v>
      </c>
      <c r="J228" t="s">
        <v>378</v>
      </c>
      <c r="K228" s="91">
        <v>80000</v>
      </c>
      <c r="L228" s="91">
        <v>90999</v>
      </c>
      <c r="M228" t="str">
        <f t="shared" si="6"/>
        <v>OK</v>
      </c>
      <c r="N228" t="e">
        <f>VLOOKUP(B228,'COA - All'!$E$7:$F$340,2,FALSE)</f>
        <v>#N/A</v>
      </c>
      <c r="O228" t="e">
        <f t="shared" si="7"/>
        <v>#N/A</v>
      </c>
    </row>
    <row r="229" spans="1:15" x14ac:dyDescent="0.2">
      <c r="A229">
        <v>378</v>
      </c>
      <c r="B229">
        <v>90400</v>
      </c>
      <c r="C229" t="s">
        <v>313</v>
      </c>
      <c r="D229" t="s">
        <v>554</v>
      </c>
      <c r="E229" t="s">
        <v>549</v>
      </c>
      <c r="F229" t="s">
        <v>552</v>
      </c>
      <c r="G229">
        <v>66000</v>
      </c>
      <c r="H229" t="b">
        <v>1</v>
      </c>
      <c r="I229" t="b">
        <v>0</v>
      </c>
      <c r="J229" t="s">
        <v>378</v>
      </c>
      <c r="K229" s="91">
        <v>80000</v>
      </c>
      <c r="L229" s="91">
        <v>90999</v>
      </c>
      <c r="M229" t="str">
        <f t="shared" si="6"/>
        <v>OK</v>
      </c>
      <c r="N229" t="e">
        <f>VLOOKUP(B229,'COA - All'!$E$7:$F$340,2,FALSE)</f>
        <v>#N/A</v>
      </c>
      <c r="O229" t="e">
        <f t="shared" si="7"/>
        <v>#N/A</v>
      </c>
    </row>
    <row r="230" spans="1:15" x14ac:dyDescent="0.2">
      <c r="A230">
        <v>192</v>
      </c>
      <c r="B230">
        <v>90500</v>
      </c>
      <c r="C230" t="s">
        <v>314</v>
      </c>
      <c r="D230" t="s">
        <v>554</v>
      </c>
      <c r="E230" t="s">
        <v>549</v>
      </c>
      <c r="F230" t="s">
        <v>552</v>
      </c>
      <c r="G230">
        <v>66000</v>
      </c>
      <c r="H230" t="b">
        <v>1</v>
      </c>
      <c r="I230" t="b">
        <v>0</v>
      </c>
      <c r="J230" t="s">
        <v>378</v>
      </c>
      <c r="K230" s="91">
        <v>80000</v>
      </c>
      <c r="L230" s="91">
        <v>90999</v>
      </c>
      <c r="M230" t="str">
        <f t="shared" si="6"/>
        <v>OK</v>
      </c>
      <c r="N230" t="e">
        <f>VLOOKUP(B230,'COA - All'!$E$7:$F$340,2,FALSE)</f>
        <v>#N/A</v>
      </c>
      <c r="O230" t="e">
        <f t="shared" si="7"/>
        <v>#N/A</v>
      </c>
    </row>
    <row r="231" spans="1:15" x14ac:dyDescent="0.2">
      <c r="A231">
        <v>193</v>
      </c>
      <c r="B231">
        <v>90600</v>
      </c>
      <c r="C231" t="s">
        <v>315</v>
      </c>
      <c r="D231" t="s">
        <v>554</v>
      </c>
      <c r="E231" t="s">
        <v>549</v>
      </c>
      <c r="F231" t="s">
        <v>552</v>
      </c>
      <c r="G231">
        <v>66000</v>
      </c>
      <c r="H231" t="b">
        <v>1</v>
      </c>
      <c r="I231" t="b">
        <v>0</v>
      </c>
      <c r="J231" t="s">
        <v>378</v>
      </c>
      <c r="K231" s="91">
        <v>80000</v>
      </c>
      <c r="L231" s="91">
        <v>90999</v>
      </c>
      <c r="M231" t="str">
        <f t="shared" si="6"/>
        <v>OK</v>
      </c>
      <c r="N231" t="e">
        <f>VLOOKUP(B231,'COA - All'!$E$7:$F$340,2,FALSE)</f>
        <v>#N/A</v>
      </c>
      <c r="O231" t="e">
        <f t="shared" si="7"/>
        <v>#N/A</v>
      </c>
    </row>
    <row r="232" spans="1:15" x14ac:dyDescent="0.2">
      <c r="A232">
        <v>379</v>
      </c>
      <c r="B232">
        <v>91000</v>
      </c>
      <c r="C232" t="s">
        <v>160</v>
      </c>
      <c r="D232" t="s">
        <v>554</v>
      </c>
      <c r="E232" t="s">
        <v>549</v>
      </c>
      <c r="F232" t="s">
        <v>552</v>
      </c>
      <c r="G232">
        <v>66000</v>
      </c>
      <c r="H232" t="b">
        <v>1</v>
      </c>
      <c r="I232" t="b">
        <v>0</v>
      </c>
      <c r="J232" t="s">
        <v>379</v>
      </c>
      <c r="K232" s="91">
        <v>91000</v>
      </c>
      <c r="L232" s="91">
        <v>92000</v>
      </c>
      <c r="M232" t="str">
        <f t="shared" si="6"/>
        <v>OK</v>
      </c>
      <c r="N232" t="str">
        <f>VLOOKUP(B232,'COA - All'!$E$7:$F$340,2,FALSE)</f>
        <v>Depr. Expense Autos &amp; Trucks</v>
      </c>
      <c r="O232" t="str">
        <f t="shared" si="7"/>
        <v>OK</v>
      </c>
    </row>
    <row r="233" spans="1:15" x14ac:dyDescent="0.2">
      <c r="A233">
        <v>195</v>
      </c>
      <c r="B233">
        <v>91100</v>
      </c>
      <c r="C233" t="s">
        <v>161</v>
      </c>
      <c r="D233" t="s">
        <v>554</v>
      </c>
      <c r="E233" t="s">
        <v>549</v>
      </c>
      <c r="F233" t="s">
        <v>552</v>
      </c>
      <c r="G233">
        <v>66000</v>
      </c>
      <c r="H233" t="b">
        <v>1</v>
      </c>
      <c r="I233" t="b">
        <v>0</v>
      </c>
      <c r="J233" t="s">
        <v>379</v>
      </c>
      <c r="K233" s="91">
        <v>91000</v>
      </c>
      <c r="L233" s="91">
        <v>92000</v>
      </c>
      <c r="M233" t="str">
        <f t="shared" si="6"/>
        <v>OK</v>
      </c>
      <c r="N233" t="str">
        <f>VLOOKUP(B233,'COA - All'!$E$7:$F$340,2,FALSE)</f>
        <v>Depr. Expense Furniture &amp; Fix</v>
      </c>
      <c r="O233" t="str">
        <f t="shared" si="7"/>
        <v>OK</v>
      </c>
    </row>
    <row r="234" spans="1:15" x14ac:dyDescent="0.2">
      <c r="A234">
        <v>196</v>
      </c>
      <c r="B234">
        <v>91200</v>
      </c>
      <c r="C234" t="s">
        <v>162</v>
      </c>
      <c r="D234" t="s">
        <v>554</v>
      </c>
      <c r="E234" t="s">
        <v>549</v>
      </c>
      <c r="F234" t="s">
        <v>552</v>
      </c>
      <c r="G234">
        <v>66000</v>
      </c>
      <c r="H234" t="b">
        <v>1</v>
      </c>
      <c r="I234" t="b">
        <v>0</v>
      </c>
      <c r="J234" t="s">
        <v>379</v>
      </c>
      <c r="K234" s="91">
        <v>91000</v>
      </c>
      <c r="L234" s="91">
        <v>92000</v>
      </c>
      <c r="M234" t="str">
        <f t="shared" si="6"/>
        <v>OK</v>
      </c>
      <c r="N234" t="str">
        <f>VLOOKUP(B234,'COA - All'!$E$7:$F$340,2,FALSE)</f>
        <v>Depr. Expense Equipment</v>
      </c>
      <c r="O234" t="str">
        <f t="shared" si="7"/>
        <v>OK</v>
      </c>
    </row>
    <row r="235" spans="1:15" x14ac:dyDescent="0.2">
      <c r="A235">
        <v>541</v>
      </c>
      <c r="B235">
        <v>91280</v>
      </c>
      <c r="C235" t="s">
        <v>536</v>
      </c>
      <c r="D235" t="s">
        <v>554</v>
      </c>
      <c r="E235" t="s">
        <v>549</v>
      </c>
      <c r="F235" t="s">
        <v>552</v>
      </c>
      <c r="G235">
        <v>66000</v>
      </c>
      <c r="H235" t="b">
        <v>1</v>
      </c>
      <c r="I235" t="b">
        <v>0</v>
      </c>
      <c r="J235" t="s">
        <v>379</v>
      </c>
      <c r="K235" s="91">
        <v>91000</v>
      </c>
      <c r="L235" s="91">
        <v>92000</v>
      </c>
      <c r="M235" t="str">
        <f t="shared" si="6"/>
        <v>OK</v>
      </c>
      <c r="N235" t="str">
        <f>VLOOKUP(B235,'COA - All'!$E$7:$F$340,2,FALSE)</f>
        <v>Depr. Expense Tooling</v>
      </c>
      <c r="O235" t="str">
        <f t="shared" si="7"/>
        <v>OK</v>
      </c>
    </row>
    <row r="236" spans="1:15" x14ac:dyDescent="0.2">
      <c r="A236">
        <v>197</v>
      </c>
      <c r="B236">
        <v>91300</v>
      </c>
      <c r="C236" t="s">
        <v>163</v>
      </c>
      <c r="D236" t="s">
        <v>554</v>
      </c>
      <c r="E236" t="s">
        <v>549</v>
      </c>
      <c r="F236" t="s">
        <v>552</v>
      </c>
      <c r="G236">
        <v>66000</v>
      </c>
      <c r="H236" t="b">
        <v>1</v>
      </c>
      <c r="I236" t="b">
        <v>0</v>
      </c>
      <c r="J236" t="s">
        <v>379</v>
      </c>
      <c r="K236" s="91">
        <v>91000</v>
      </c>
      <c r="L236" s="91">
        <v>92000</v>
      </c>
      <c r="M236" t="str">
        <f t="shared" si="6"/>
        <v>OK</v>
      </c>
      <c r="N236" t="str">
        <f>VLOOKUP(B236,'COA - All'!$E$7:$F$340,2,FALSE)</f>
        <v>Depr. Expense Computers</v>
      </c>
      <c r="O236" t="str">
        <f t="shared" si="7"/>
        <v>OK</v>
      </c>
    </row>
    <row r="237" spans="1:15" x14ac:dyDescent="0.2">
      <c r="A237">
        <v>198</v>
      </c>
      <c r="B237">
        <v>91400</v>
      </c>
      <c r="C237" s="36" t="s">
        <v>164</v>
      </c>
      <c r="D237" t="s">
        <v>554</v>
      </c>
      <c r="E237" t="s">
        <v>549</v>
      </c>
      <c r="F237" t="s">
        <v>552</v>
      </c>
      <c r="G237">
        <v>66000</v>
      </c>
      <c r="H237" t="b">
        <v>1</v>
      </c>
      <c r="I237" t="b">
        <v>0</v>
      </c>
      <c r="J237" t="s">
        <v>379</v>
      </c>
      <c r="K237" s="91">
        <v>91000</v>
      </c>
      <c r="L237" s="91">
        <v>92000</v>
      </c>
      <c r="M237" t="str">
        <f t="shared" si="6"/>
        <v>OK</v>
      </c>
      <c r="N237" t="str">
        <f>VLOOKUP(B237,'COA - All'!$E$7:$F$340,2,FALSE)</f>
        <v>Depr. Expense Lease Improvement</v>
      </c>
      <c r="O237" t="str">
        <f t="shared" si="7"/>
        <v>OK</v>
      </c>
    </row>
    <row r="238" spans="1:15" x14ac:dyDescent="0.2">
      <c r="A238">
        <v>420</v>
      </c>
      <c r="B238">
        <v>91500</v>
      </c>
      <c r="C238" t="s">
        <v>165</v>
      </c>
      <c r="D238" t="s">
        <v>554</v>
      </c>
      <c r="E238" t="s">
        <v>549</v>
      </c>
      <c r="F238" t="s">
        <v>552</v>
      </c>
      <c r="G238">
        <v>66000</v>
      </c>
      <c r="H238" t="b">
        <v>1</v>
      </c>
      <c r="I238" t="b">
        <v>0</v>
      </c>
      <c r="J238" t="s">
        <v>379</v>
      </c>
      <c r="K238" s="91">
        <v>91000</v>
      </c>
      <c r="L238" s="91">
        <v>92000</v>
      </c>
      <c r="M238" t="str">
        <f t="shared" si="6"/>
        <v>OK</v>
      </c>
      <c r="N238" t="str">
        <f>VLOOKUP(B238,'COA - All'!$E$7:$F$340,2,FALSE)</f>
        <v>Depr. Expense Improvement</v>
      </c>
      <c r="O238" t="str">
        <f t="shared" si="7"/>
        <v>OK</v>
      </c>
    </row>
    <row r="239" spans="1:15" x14ac:dyDescent="0.2">
      <c r="A239">
        <v>414</v>
      </c>
      <c r="B239">
        <v>91600</v>
      </c>
      <c r="C239" t="s">
        <v>206</v>
      </c>
      <c r="D239" t="s">
        <v>554</v>
      </c>
      <c r="E239" t="s">
        <v>549</v>
      </c>
      <c r="F239" t="s">
        <v>552</v>
      </c>
      <c r="G239">
        <v>66000</v>
      </c>
      <c r="H239" t="b">
        <v>1</v>
      </c>
      <c r="I239" t="b">
        <v>0</v>
      </c>
      <c r="J239" t="s">
        <v>379</v>
      </c>
      <c r="K239" s="91">
        <v>91000</v>
      </c>
      <c r="L239" s="91">
        <v>92000</v>
      </c>
      <c r="M239" t="str">
        <f t="shared" si="6"/>
        <v>OK</v>
      </c>
      <c r="N239" t="str">
        <f>VLOOKUP(B239,'COA - All'!$E$7:$F$340,2,FALSE)</f>
        <v>Amort. Expense Land Improve</v>
      </c>
      <c r="O239" t="str">
        <f t="shared" si="7"/>
        <v>OK</v>
      </c>
    </row>
    <row r="240" spans="1:15" x14ac:dyDescent="0.2">
      <c r="A240">
        <v>201</v>
      </c>
      <c r="B240">
        <v>91700</v>
      </c>
      <c r="C240" t="s">
        <v>166</v>
      </c>
      <c r="D240" t="s">
        <v>554</v>
      </c>
      <c r="E240" t="s">
        <v>549</v>
      </c>
      <c r="F240" t="s">
        <v>552</v>
      </c>
      <c r="G240">
        <v>66000</v>
      </c>
      <c r="H240" t="b">
        <v>1</v>
      </c>
      <c r="I240" t="b">
        <v>0</v>
      </c>
      <c r="J240" t="s">
        <v>379</v>
      </c>
      <c r="K240" s="91">
        <v>91000</v>
      </c>
      <c r="L240" s="91">
        <v>92000</v>
      </c>
      <c r="M240" t="str">
        <f t="shared" si="6"/>
        <v>OK</v>
      </c>
      <c r="N240" t="str">
        <f>VLOOKUP(B240,'COA - All'!$E$7:$F$340,2,FALSE)</f>
        <v>Amort. Expense Software Costs</v>
      </c>
      <c r="O240" t="str">
        <f t="shared" si="7"/>
        <v>OK</v>
      </c>
    </row>
    <row r="241" spans="1:15" x14ac:dyDescent="0.2">
      <c r="A241">
        <v>202</v>
      </c>
      <c r="B241">
        <v>91800</v>
      </c>
      <c r="C241" t="s">
        <v>167</v>
      </c>
      <c r="D241" t="s">
        <v>554</v>
      </c>
      <c r="E241" t="s">
        <v>549</v>
      </c>
      <c r="F241" t="s">
        <v>552</v>
      </c>
      <c r="G241">
        <v>66000</v>
      </c>
      <c r="H241" t="b">
        <v>1</v>
      </c>
      <c r="I241" t="b">
        <v>0</v>
      </c>
      <c r="J241" t="s">
        <v>379</v>
      </c>
      <c r="K241" s="91">
        <v>91000</v>
      </c>
      <c r="L241" s="91">
        <v>92000</v>
      </c>
      <c r="M241" t="str">
        <f t="shared" si="6"/>
        <v>OK</v>
      </c>
      <c r="N241" t="str">
        <f>VLOOKUP(B241,'COA - All'!$E$7:$F$340,2,FALSE)</f>
        <v>Amort. Expense Org. Costs</v>
      </c>
      <c r="O241" t="str">
        <f t="shared" si="7"/>
        <v>OK</v>
      </c>
    </row>
    <row r="242" spans="1:15" x14ac:dyDescent="0.2">
      <c r="A242">
        <v>203</v>
      </c>
      <c r="B242">
        <v>91900</v>
      </c>
      <c r="C242" t="s">
        <v>168</v>
      </c>
      <c r="D242" t="s">
        <v>554</v>
      </c>
      <c r="E242" t="s">
        <v>549</v>
      </c>
      <c r="F242" t="s">
        <v>552</v>
      </c>
      <c r="G242">
        <v>66000</v>
      </c>
      <c r="H242" t="b">
        <v>1</v>
      </c>
      <c r="I242" t="b">
        <v>0</v>
      </c>
      <c r="J242" t="s">
        <v>379</v>
      </c>
      <c r="K242" s="91">
        <v>91000</v>
      </c>
      <c r="L242" s="91">
        <v>92000</v>
      </c>
      <c r="M242" t="str">
        <f t="shared" si="6"/>
        <v>OK</v>
      </c>
      <c r="N242" t="str">
        <f>VLOOKUP(B242,'COA - All'!$E$7:$F$340,2,FALSE)</f>
        <v>Amort. Expense Intangible</v>
      </c>
      <c r="O242" t="str">
        <f t="shared" si="7"/>
        <v>OK</v>
      </c>
    </row>
    <row r="243" spans="1:15" x14ac:dyDescent="0.2">
      <c r="A243">
        <v>380</v>
      </c>
      <c r="B243">
        <v>92000</v>
      </c>
      <c r="C243" t="s">
        <v>169</v>
      </c>
      <c r="D243" t="s">
        <v>554</v>
      </c>
      <c r="E243" t="s">
        <v>549</v>
      </c>
      <c r="F243" t="s">
        <v>552</v>
      </c>
      <c r="G243">
        <v>66000</v>
      </c>
      <c r="H243" t="b">
        <v>1</v>
      </c>
      <c r="I243" t="b">
        <v>0</v>
      </c>
      <c r="J243" t="s">
        <v>379</v>
      </c>
      <c r="K243" s="91">
        <v>91000</v>
      </c>
      <c r="L243" s="91">
        <v>92000</v>
      </c>
      <c r="M243" t="str">
        <f t="shared" si="6"/>
        <v>OK</v>
      </c>
      <c r="N243" t="str">
        <f>VLOOKUP(B243,'COA - All'!$E$7:$F$340,2,FALSE)</f>
        <v>Amort. Expense Securities</v>
      </c>
      <c r="O243" t="str">
        <f t="shared" si="7"/>
        <v>OK</v>
      </c>
    </row>
    <row r="244" spans="1:15" x14ac:dyDescent="0.2">
      <c r="A244">
        <v>542</v>
      </c>
      <c r="B244">
        <v>92001</v>
      </c>
      <c r="C244" t="s">
        <v>450</v>
      </c>
      <c r="D244" t="s">
        <v>554</v>
      </c>
      <c r="E244" t="s">
        <v>549</v>
      </c>
      <c r="F244" t="s">
        <v>552</v>
      </c>
      <c r="G244">
        <v>66000</v>
      </c>
      <c r="H244" t="b">
        <v>1</v>
      </c>
      <c r="I244" t="b">
        <v>0</v>
      </c>
      <c r="J244" t="s">
        <v>381</v>
      </c>
      <c r="K244" s="91">
        <v>92001</v>
      </c>
      <c r="L244" s="91">
        <v>93999</v>
      </c>
      <c r="M244" t="str">
        <f t="shared" si="6"/>
        <v>OK</v>
      </c>
      <c r="N244" t="str">
        <f>VLOOKUP(B244,'COA - All'!$E$7:$F$340,2,FALSE)</f>
        <v>Other G &amp; A Expense (1)</v>
      </c>
      <c r="O244" t="str">
        <f t="shared" si="7"/>
        <v>OK</v>
      </c>
    </row>
    <row r="245" spans="1:15" x14ac:dyDescent="0.2">
      <c r="A245">
        <v>205</v>
      </c>
      <c r="B245">
        <v>94000</v>
      </c>
      <c r="C245" t="s">
        <v>291</v>
      </c>
      <c r="D245" t="s">
        <v>554</v>
      </c>
      <c r="E245" t="s">
        <v>549</v>
      </c>
      <c r="F245" t="s">
        <v>552</v>
      </c>
      <c r="G245">
        <v>66000</v>
      </c>
      <c r="H245" t="b">
        <v>1</v>
      </c>
      <c r="I245" t="b">
        <v>0</v>
      </c>
      <c r="J245" t="s">
        <v>382</v>
      </c>
      <c r="K245" s="91">
        <v>94000</v>
      </c>
      <c r="L245" s="91">
        <v>96800</v>
      </c>
      <c r="M245" t="str">
        <f t="shared" si="6"/>
        <v>OK</v>
      </c>
      <c r="N245" t="str">
        <f>VLOOKUP(B245,'COA - All'!$E$7:$F$340,2,FALSE)</f>
        <v>XXXX SALES &amp; MARKETING XXXX</v>
      </c>
      <c r="O245" t="str">
        <f t="shared" si="7"/>
        <v>OK</v>
      </c>
    </row>
    <row r="246" spans="1:15" x14ac:dyDescent="0.2">
      <c r="A246">
        <v>458</v>
      </c>
      <c r="B246">
        <v>94100</v>
      </c>
      <c r="C246" t="s">
        <v>170</v>
      </c>
      <c r="D246" t="s">
        <v>554</v>
      </c>
      <c r="E246" t="s">
        <v>549</v>
      </c>
      <c r="F246" t="s">
        <v>552</v>
      </c>
      <c r="G246">
        <v>66000</v>
      </c>
      <c r="H246" t="b">
        <v>1</v>
      </c>
      <c r="I246" t="b">
        <v>0</v>
      </c>
      <c r="J246" t="s">
        <v>382</v>
      </c>
      <c r="K246" s="91">
        <v>94000</v>
      </c>
      <c r="L246" s="91">
        <v>96800</v>
      </c>
      <c r="M246" t="str">
        <f t="shared" si="6"/>
        <v>OK</v>
      </c>
      <c r="N246" t="str">
        <f>VLOOKUP(B246,'COA - All'!$E$7:$F$340,2,FALSE)</f>
        <v>Damaged Goods</v>
      </c>
      <c r="O246" t="str">
        <f t="shared" si="7"/>
        <v>OK</v>
      </c>
    </row>
    <row r="247" spans="1:15" x14ac:dyDescent="0.2">
      <c r="A247">
        <v>206</v>
      </c>
      <c r="B247">
        <v>94200</v>
      </c>
      <c r="C247" t="s">
        <v>271</v>
      </c>
      <c r="D247" t="s">
        <v>554</v>
      </c>
      <c r="E247" t="s">
        <v>549</v>
      </c>
      <c r="F247" t="s">
        <v>552</v>
      </c>
      <c r="G247">
        <v>66000</v>
      </c>
      <c r="H247" t="b">
        <v>1</v>
      </c>
      <c r="I247" t="b">
        <v>0</v>
      </c>
      <c r="J247" t="s">
        <v>382</v>
      </c>
      <c r="K247" s="91">
        <v>94000</v>
      </c>
      <c r="L247" s="91">
        <v>96800</v>
      </c>
      <c r="M247" t="str">
        <f t="shared" si="6"/>
        <v>OK</v>
      </c>
      <c r="N247" t="str">
        <f>VLOOKUP(B247,'COA - All'!$E$7:$F$340,2,FALSE)</f>
        <v>Transaction Fees</v>
      </c>
      <c r="O247" t="str">
        <f t="shared" si="7"/>
        <v>OK</v>
      </c>
    </row>
    <row r="248" spans="1:15" x14ac:dyDescent="0.2">
      <c r="A248">
        <v>498</v>
      </c>
      <c r="B248">
        <v>94300</v>
      </c>
      <c r="C248" t="s">
        <v>171</v>
      </c>
      <c r="D248" t="s">
        <v>554</v>
      </c>
      <c r="E248" t="s">
        <v>549</v>
      </c>
      <c r="F248" t="s">
        <v>552</v>
      </c>
      <c r="G248">
        <v>66000</v>
      </c>
      <c r="H248" t="b">
        <v>1</v>
      </c>
      <c r="I248" t="b">
        <v>0</v>
      </c>
      <c r="J248" t="s">
        <v>382</v>
      </c>
      <c r="K248" s="91">
        <v>94000</v>
      </c>
      <c r="L248" s="91">
        <v>96800</v>
      </c>
      <c r="M248" t="str">
        <f t="shared" si="6"/>
        <v>OK</v>
      </c>
      <c r="N248" t="str">
        <f>VLOOKUP(B248,'COA - All'!$E$7:$F$340,2,FALSE)</f>
        <v>Collection Expense</v>
      </c>
      <c r="O248" t="str">
        <f t="shared" si="7"/>
        <v>OK</v>
      </c>
    </row>
    <row r="249" spans="1:15" x14ac:dyDescent="0.2">
      <c r="A249">
        <v>207</v>
      </c>
      <c r="B249">
        <v>94400</v>
      </c>
      <c r="C249" t="s">
        <v>172</v>
      </c>
      <c r="D249" t="s">
        <v>554</v>
      </c>
      <c r="E249" t="s">
        <v>549</v>
      </c>
      <c r="F249" t="s">
        <v>552</v>
      </c>
      <c r="G249">
        <v>66000</v>
      </c>
      <c r="H249" t="b">
        <v>1</v>
      </c>
      <c r="I249" t="b">
        <v>0</v>
      </c>
      <c r="J249" t="s">
        <v>382</v>
      </c>
      <c r="K249" s="91">
        <v>94000</v>
      </c>
      <c r="L249" s="91">
        <v>96800</v>
      </c>
      <c r="M249" t="str">
        <f t="shared" si="6"/>
        <v>OK</v>
      </c>
      <c r="N249" t="str">
        <f>VLOOKUP(B249,'COA - All'!$E$7:$F$340,2,FALSE)</f>
        <v>Bad Debt Expense</v>
      </c>
      <c r="O249" t="str">
        <f t="shared" si="7"/>
        <v>OK</v>
      </c>
    </row>
    <row r="250" spans="1:15" x14ac:dyDescent="0.2">
      <c r="A250">
        <v>208</v>
      </c>
      <c r="B250">
        <v>94500</v>
      </c>
      <c r="C250" t="s">
        <v>173</v>
      </c>
      <c r="D250" t="s">
        <v>554</v>
      </c>
      <c r="E250" t="s">
        <v>549</v>
      </c>
      <c r="F250" t="s">
        <v>552</v>
      </c>
      <c r="G250">
        <v>66000</v>
      </c>
      <c r="H250" t="b">
        <v>1</v>
      </c>
      <c r="I250" t="b">
        <v>0</v>
      </c>
      <c r="J250" t="s">
        <v>382</v>
      </c>
      <c r="K250" s="91">
        <v>94000</v>
      </c>
      <c r="L250" s="91">
        <v>96800</v>
      </c>
      <c r="M250" t="str">
        <f t="shared" si="6"/>
        <v>OK</v>
      </c>
      <c r="N250" t="str">
        <f>VLOOKUP(B250,'COA - All'!$E$7:$F$340,2,FALSE)</f>
        <v>Freight-Out</v>
      </c>
      <c r="O250" t="str">
        <f t="shared" si="7"/>
        <v>OK</v>
      </c>
    </row>
    <row r="251" spans="1:15" x14ac:dyDescent="0.2">
      <c r="A251">
        <v>492</v>
      </c>
      <c r="B251">
        <v>94600</v>
      </c>
      <c r="C251" t="s">
        <v>283</v>
      </c>
      <c r="D251" t="s">
        <v>554</v>
      </c>
      <c r="E251" t="s">
        <v>549</v>
      </c>
      <c r="F251" t="s">
        <v>552</v>
      </c>
      <c r="G251">
        <v>66000</v>
      </c>
      <c r="H251" t="b">
        <v>1</v>
      </c>
      <c r="I251" t="b">
        <v>0</v>
      </c>
      <c r="J251" t="s">
        <v>382</v>
      </c>
      <c r="K251" s="91">
        <v>94000</v>
      </c>
      <c r="L251" s="91">
        <v>96800</v>
      </c>
      <c r="M251" t="str">
        <f t="shared" si="6"/>
        <v>OK</v>
      </c>
      <c r="N251" t="e">
        <f>VLOOKUP(B251,'COA - All'!$E$7:$F$340,2,FALSE)</f>
        <v>#N/A</v>
      </c>
      <c r="O251" t="e">
        <f t="shared" si="7"/>
        <v>#N/A</v>
      </c>
    </row>
    <row r="252" spans="1:15" x14ac:dyDescent="0.2">
      <c r="A252">
        <v>209</v>
      </c>
      <c r="B252">
        <v>95000</v>
      </c>
      <c r="C252" t="s">
        <v>174</v>
      </c>
      <c r="D252" t="s">
        <v>554</v>
      </c>
      <c r="E252" t="s">
        <v>549</v>
      </c>
      <c r="F252" t="s">
        <v>552</v>
      </c>
      <c r="G252">
        <v>66000</v>
      </c>
      <c r="H252" t="b">
        <v>1</v>
      </c>
      <c r="I252" t="b">
        <v>0</v>
      </c>
      <c r="J252" t="s">
        <v>382</v>
      </c>
      <c r="K252" s="91">
        <v>94000</v>
      </c>
      <c r="L252" s="91">
        <v>96800</v>
      </c>
      <c r="M252" t="str">
        <f t="shared" si="6"/>
        <v>OK</v>
      </c>
      <c r="N252" t="str">
        <f>VLOOKUP(B252,'COA - All'!$E$7:$F$340,2,FALSE)</f>
        <v>Advertising</v>
      </c>
      <c r="O252" t="str">
        <f t="shared" si="7"/>
        <v>OK</v>
      </c>
    </row>
    <row r="253" spans="1:15" x14ac:dyDescent="0.2">
      <c r="A253">
        <v>242</v>
      </c>
      <c r="B253">
        <v>95100</v>
      </c>
      <c r="C253" t="s">
        <v>175</v>
      </c>
      <c r="D253" t="s">
        <v>554</v>
      </c>
      <c r="E253" t="s">
        <v>549</v>
      </c>
      <c r="F253" t="s">
        <v>552</v>
      </c>
      <c r="G253">
        <v>66000</v>
      </c>
      <c r="H253" t="b">
        <v>1</v>
      </c>
      <c r="I253" t="b">
        <v>0</v>
      </c>
      <c r="J253" t="s">
        <v>382</v>
      </c>
      <c r="K253" s="91">
        <v>94000</v>
      </c>
      <c r="L253" s="91">
        <v>96800</v>
      </c>
      <c r="M253" t="str">
        <f t="shared" si="6"/>
        <v>OK</v>
      </c>
      <c r="N253" t="str">
        <f>VLOOKUP(B253,'COA - All'!$E$7:$F$340,2,FALSE)</f>
        <v>Marketing</v>
      </c>
      <c r="O253" t="str">
        <f t="shared" si="7"/>
        <v>OK</v>
      </c>
    </row>
    <row r="254" spans="1:15" x14ac:dyDescent="0.2">
      <c r="A254">
        <v>457</v>
      </c>
      <c r="B254">
        <v>95200</v>
      </c>
      <c r="C254" t="s">
        <v>272</v>
      </c>
      <c r="D254" t="s">
        <v>554</v>
      </c>
      <c r="E254" t="s">
        <v>549</v>
      </c>
      <c r="F254" t="s">
        <v>552</v>
      </c>
      <c r="G254">
        <v>66000</v>
      </c>
      <c r="H254" t="b">
        <v>1</v>
      </c>
      <c r="I254" t="b">
        <v>0</v>
      </c>
      <c r="J254" t="s">
        <v>382</v>
      </c>
      <c r="K254" s="91">
        <v>94000</v>
      </c>
      <c r="L254" s="91">
        <v>96800</v>
      </c>
      <c r="M254" t="str">
        <f t="shared" si="6"/>
        <v>OK</v>
      </c>
      <c r="N254" t="str">
        <f>VLOOKUP(B254,'COA - All'!$E$7:$F$340,2,FALSE)</f>
        <v>Public Relations</v>
      </c>
      <c r="O254" t="str">
        <f t="shared" si="7"/>
        <v>OK</v>
      </c>
    </row>
    <row r="255" spans="1:15" x14ac:dyDescent="0.2">
      <c r="A255">
        <v>211</v>
      </c>
      <c r="B255">
        <v>95300</v>
      </c>
      <c r="C255" t="s">
        <v>285</v>
      </c>
      <c r="D255" t="s">
        <v>554</v>
      </c>
      <c r="E255" t="s">
        <v>549</v>
      </c>
      <c r="F255" t="s">
        <v>552</v>
      </c>
      <c r="G255">
        <v>66000</v>
      </c>
      <c r="H255" t="b">
        <v>1</v>
      </c>
      <c r="I255" t="b">
        <v>0</v>
      </c>
      <c r="J255" t="s">
        <v>382</v>
      </c>
      <c r="K255" s="91">
        <v>94000</v>
      </c>
      <c r="L255" s="91">
        <v>96800</v>
      </c>
      <c r="M255" t="str">
        <f t="shared" si="6"/>
        <v>OK</v>
      </c>
      <c r="N255" t="str">
        <f>VLOOKUP(B255,'COA - All'!$E$7:$F$340,2,FALSE)</f>
        <v>Trade Shows</v>
      </c>
      <c r="O255" t="str">
        <f t="shared" si="7"/>
        <v>OK</v>
      </c>
    </row>
    <row r="256" spans="1:15" x14ac:dyDescent="0.2">
      <c r="A256">
        <v>456</v>
      </c>
      <c r="B256">
        <v>95400</v>
      </c>
      <c r="C256" t="s">
        <v>177</v>
      </c>
      <c r="D256" t="s">
        <v>554</v>
      </c>
      <c r="E256" t="s">
        <v>549</v>
      </c>
      <c r="F256" t="s">
        <v>552</v>
      </c>
      <c r="G256">
        <v>66000</v>
      </c>
      <c r="H256" t="b">
        <v>1</v>
      </c>
      <c r="I256" t="b">
        <v>0</v>
      </c>
      <c r="J256" t="s">
        <v>382</v>
      </c>
      <c r="K256" s="91">
        <v>94000</v>
      </c>
      <c r="L256" s="91">
        <v>96800</v>
      </c>
      <c r="M256" t="str">
        <f t="shared" si="6"/>
        <v>OK</v>
      </c>
      <c r="N256" t="str">
        <f>VLOOKUP(B256,'COA - All'!$E$7:$F$340,2,FALSE)</f>
        <v>Promotions</v>
      </c>
      <c r="O256" t="str">
        <f t="shared" si="7"/>
        <v>OK</v>
      </c>
    </row>
    <row r="257" spans="1:15" x14ac:dyDescent="0.2">
      <c r="A257">
        <v>459</v>
      </c>
      <c r="B257">
        <v>95500</v>
      </c>
      <c r="C257" t="s">
        <v>176</v>
      </c>
      <c r="D257" t="s">
        <v>554</v>
      </c>
      <c r="E257" t="s">
        <v>549</v>
      </c>
      <c r="F257" t="s">
        <v>552</v>
      </c>
      <c r="G257">
        <v>66000</v>
      </c>
      <c r="H257" t="b">
        <v>1</v>
      </c>
      <c r="I257" t="b">
        <v>0</v>
      </c>
      <c r="J257" t="s">
        <v>382</v>
      </c>
      <c r="K257" s="91">
        <v>94000</v>
      </c>
      <c r="L257" s="91">
        <v>96800</v>
      </c>
      <c r="M257" t="str">
        <f t="shared" si="6"/>
        <v>OK</v>
      </c>
      <c r="N257" t="str">
        <f>VLOOKUP(B257,'COA - All'!$E$7:$F$340,2,FALSE)</f>
        <v>Market Research</v>
      </c>
      <c r="O257" t="str">
        <f t="shared" si="7"/>
        <v>OK</v>
      </c>
    </row>
    <row r="258" spans="1:15" x14ac:dyDescent="0.2">
      <c r="A258">
        <v>460</v>
      </c>
      <c r="B258">
        <v>95600</v>
      </c>
      <c r="C258" t="s">
        <v>284</v>
      </c>
      <c r="D258" t="s">
        <v>554</v>
      </c>
      <c r="E258" t="s">
        <v>549</v>
      </c>
      <c r="F258" t="s">
        <v>552</v>
      </c>
      <c r="G258">
        <v>66000</v>
      </c>
      <c r="H258" t="b">
        <v>1</v>
      </c>
      <c r="I258" t="b">
        <v>0</v>
      </c>
      <c r="J258" t="s">
        <v>382</v>
      </c>
      <c r="K258" s="91">
        <v>94000</v>
      </c>
      <c r="L258" s="91">
        <v>96800</v>
      </c>
      <c r="M258" t="str">
        <f t="shared" ref="M258:M293" si="8">IF(B258&gt;=K258,IF(B258&lt;=L258,"OK","ERROR"),"ERROR")</f>
        <v>OK</v>
      </c>
      <c r="N258" t="str">
        <f>VLOOKUP(B258,'COA - All'!$E$7:$F$340,2,FALSE)</f>
        <v>Sales - Salaries &amp; Overheads</v>
      </c>
      <c r="O258" t="str">
        <f t="shared" si="7"/>
        <v>OK</v>
      </c>
    </row>
    <row r="259" spans="1:15" x14ac:dyDescent="0.2">
      <c r="A259">
        <v>461</v>
      </c>
      <c r="B259">
        <v>95800</v>
      </c>
      <c r="C259" t="s">
        <v>113</v>
      </c>
      <c r="D259" t="s">
        <v>554</v>
      </c>
      <c r="E259" t="s">
        <v>549</v>
      </c>
      <c r="F259" t="s">
        <v>552</v>
      </c>
      <c r="G259">
        <v>66000</v>
      </c>
      <c r="H259" t="b">
        <v>1</v>
      </c>
      <c r="I259" t="b">
        <v>0</v>
      </c>
      <c r="J259" t="s">
        <v>382</v>
      </c>
      <c r="K259" s="91">
        <v>94000</v>
      </c>
      <c r="L259" s="91">
        <v>96800</v>
      </c>
      <c r="M259" t="str">
        <f t="shared" si="8"/>
        <v>OK</v>
      </c>
      <c r="N259" t="str">
        <f>VLOOKUP(B259,'COA - All'!$E$7:$F$340,2,FALSE)</f>
        <v>Commissions</v>
      </c>
      <c r="O259" t="str">
        <f t="shared" ref="O259:O293" si="9">IF(C259=N259,"OK","ERROR")</f>
        <v>OK</v>
      </c>
    </row>
    <row r="260" spans="1:15" x14ac:dyDescent="0.2">
      <c r="A260">
        <v>497</v>
      </c>
      <c r="B260">
        <v>95900</v>
      </c>
      <c r="C260" t="s">
        <v>154</v>
      </c>
      <c r="D260" t="s">
        <v>554</v>
      </c>
      <c r="E260" t="s">
        <v>549</v>
      </c>
      <c r="F260" t="s">
        <v>552</v>
      </c>
      <c r="G260">
        <v>66000</v>
      </c>
      <c r="H260" t="b">
        <v>1</v>
      </c>
      <c r="I260" t="b">
        <v>0</v>
      </c>
      <c r="J260" t="s">
        <v>382</v>
      </c>
      <c r="K260" s="91">
        <v>94000</v>
      </c>
      <c r="L260" s="91">
        <v>96800</v>
      </c>
      <c r="M260" t="str">
        <f t="shared" si="8"/>
        <v>OK</v>
      </c>
      <c r="N260" t="str">
        <f>VLOOKUP(B260,'COA - All'!$E$7:$F$340,2,FALSE)</f>
        <v>Meals</v>
      </c>
      <c r="O260" t="str">
        <f t="shared" si="9"/>
        <v>ERROR</v>
      </c>
    </row>
    <row r="261" spans="1:15" x14ac:dyDescent="0.2">
      <c r="A261">
        <v>462</v>
      </c>
      <c r="B261">
        <v>96000</v>
      </c>
      <c r="C261" t="s">
        <v>273</v>
      </c>
      <c r="D261" t="s">
        <v>554</v>
      </c>
      <c r="E261" t="s">
        <v>549</v>
      </c>
      <c r="F261" t="s">
        <v>552</v>
      </c>
      <c r="G261">
        <v>66000</v>
      </c>
      <c r="H261" t="b">
        <v>1</v>
      </c>
      <c r="I261" t="b">
        <v>0</v>
      </c>
      <c r="J261" t="s">
        <v>382</v>
      </c>
      <c r="K261" s="91">
        <v>94000</v>
      </c>
      <c r="L261" s="91">
        <v>96800</v>
      </c>
      <c r="M261" t="str">
        <f t="shared" si="8"/>
        <v>OK</v>
      </c>
      <c r="N261" t="str">
        <f>VLOOKUP(B261,'COA - All'!$E$7:$F$340,2,FALSE)</f>
        <v>Sales Travel - Airline, Rail</v>
      </c>
      <c r="O261" t="str">
        <f t="shared" si="9"/>
        <v>OK</v>
      </c>
    </row>
    <row r="262" spans="1:15" x14ac:dyDescent="0.2">
      <c r="A262">
        <v>463</v>
      </c>
      <c r="B262">
        <v>96100</v>
      </c>
      <c r="C262" t="s">
        <v>274</v>
      </c>
      <c r="D262" t="s">
        <v>554</v>
      </c>
      <c r="E262" t="s">
        <v>549</v>
      </c>
      <c r="F262" t="s">
        <v>552</v>
      </c>
      <c r="G262">
        <v>66000</v>
      </c>
      <c r="H262" t="b">
        <v>1</v>
      </c>
      <c r="I262" t="b">
        <v>0</v>
      </c>
      <c r="J262" t="s">
        <v>382</v>
      </c>
      <c r="K262" s="91">
        <v>94000</v>
      </c>
      <c r="L262" s="91">
        <v>96800</v>
      </c>
      <c r="M262" t="str">
        <f t="shared" si="8"/>
        <v>OK</v>
      </c>
      <c r="N262" t="str">
        <f>VLOOKUP(B262,'COA - All'!$E$7:$F$340,2,FALSE)</f>
        <v>Sales Travel - Rental Car</v>
      </c>
      <c r="O262" t="str">
        <f t="shared" si="9"/>
        <v>OK</v>
      </c>
    </row>
    <row r="263" spans="1:15" x14ac:dyDescent="0.2">
      <c r="A263">
        <v>464</v>
      </c>
      <c r="B263">
        <v>96200</v>
      </c>
      <c r="C263" t="s">
        <v>275</v>
      </c>
      <c r="D263" t="s">
        <v>554</v>
      </c>
      <c r="E263" t="s">
        <v>549</v>
      </c>
      <c r="F263" t="s">
        <v>552</v>
      </c>
      <c r="G263">
        <v>66000</v>
      </c>
      <c r="H263" t="b">
        <v>1</v>
      </c>
      <c r="I263" t="b">
        <v>0</v>
      </c>
      <c r="J263" t="s">
        <v>382</v>
      </c>
      <c r="K263" s="91">
        <v>94000</v>
      </c>
      <c r="L263" s="91">
        <v>96800</v>
      </c>
      <c r="M263" t="str">
        <f t="shared" si="8"/>
        <v>OK</v>
      </c>
      <c r="N263" t="str">
        <f>VLOOKUP(B263,'COA - All'!$E$7:$F$340,2,FALSE)</f>
        <v>Sales Travel - Parking &amp; Tolls</v>
      </c>
      <c r="O263" t="str">
        <f t="shared" si="9"/>
        <v>OK</v>
      </c>
    </row>
    <row r="264" spans="1:15" x14ac:dyDescent="0.2">
      <c r="A264">
        <v>465</v>
      </c>
      <c r="B264">
        <v>96300</v>
      </c>
      <c r="C264" t="s">
        <v>276</v>
      </c>
      <c r="D264" t="s">
        <v>554</v>
      </c>
      <c r="E264" t="s">
        <v>549</v>
      </c>
      <c r="F264" t="s">
        <v>552</v>
      </c>
      <c r="G264">
        <v>66000</v>
      </c>
      <c r="H264" t="b">
        <v>1</v>
      </c>
      <c r="I264" t="b">
        <v>0</v>
      </c>
      <c r="J264" t="s">
        <v>382</v>
      </c>
      <c r="K264" s="91">
        <v>94000</v>
      </c>
      <c r="L264" s="91">
        <v>96800</v>
      </c>
      <c r="M264" t="str">
        <f t="shared" si="8"/>
        <v>OK</v>
      </c>
      <c r="N264" t="str">
        <f>VLOOKUP(B264,'COA - All'!$E$7:$F$340,2,FALSE)</f>
        <v>Sales Travel - Ground Transportation</v>
      </c>
      <c r="O264" t="str">
        <f t="shared" si="9"/>
        <v>OK</v>
      </c>
    </row>
    <row r="265" spans="1:15" x14ac:dyDescent="0.2">
      <c r="A265">
        <v>466</v>
      </c>
      <c r="B265">
        <v>96400</v>
      </c>
      <c r="C265" t="s">
        <v>277</v>
      </c>
      <c r="D265" t="s">
        <v>554</v>
      </c>
      <c r="E265" t="s">
        <v>549</v>
      </c>
      <c r="F265" t="s">
        <v>552</v>
      </c>
      <c r="G265">
        <v>66000</v>
      </c>
      <c r="H265" t="b">
        <v>1</v>
      </c>
      <c r="I265" t="b">
        <v>0</v>
      </c>
      <c r="J265" t="s">
        <v>382</v>
      </c>
      <c r="K265" s="91">
        <v>94000</v>
      </c>
      <c r="L265" s="91">
        <v>96800</v>
      </c>
      <c r="M265" t="str">
        <f t="shared" si="8"/>
        <v>OK</v>
      </c>
      <c r="N265" t="str">
        <f>VLOOKUP(B265,'COA - All'!$E$7:$F$340,2,FALSE)</f>
        <v>Sales Travel - Business Auto Expense</v>
      </c>
      <c r="O265" t="str">
        <f t="shared" si="9"/>
        <v>OK</v>
      </c>
    </row>
    <row r="266" spans="1:15" x14ac:dyDescent="0.2">
      <c r="A266">
        <v>467</v>
      </c>
      <c r="B266">
        <v>96500</v>
      </c>
      <c r="C266" t="s">
        <v>278</v>
      </c>
      <c r="D266" t="s">
        <v>554</v>
      </c>
      <c r="E266" t="s">
        <v>549</v>
      </c>
      <c r="F266" t="s">
        <v>552</v>
      </c>
      <c r="G266">
        <v>66000</v>
      </c>
      <c r="H266" t="b">
        <v>1</v>
      </c>
      <c r="I266" t="b">
        <v>0</v>
      </c>
      <c r="J266" t="s">
        <v>382</v>
      </c>
      <c r="K266" s="91">
        <v>94000</v>
      </c>
      <c r="L266" s="91">
        <v>96800</v>
      </c>
      <c r="M266" t="str">
        <f t="shared" si="8"/>
        <v>OK</v>
      </c>
      <c r="N266" t="str">
        <f>VLOOKUP(B266,'COA - All'!$E$7:$F$340,2,FALSE)</f>
        <v>Sales Travel - Per Diem Expense</v>
      </c>
      <c r="O266" t="str">
        <f t="shared" si="9"/>
        <v>OK</v>
      </c>
    </row>
    <row r="267" spans="1:15" x14ac:dyDescent="0.2">
      <c r="A267">
        <v>468</v>
      </c>
      <c r="B267">
        <v>96600</v>
      </c>
      <c r="C267" t="s">
        <v>279</v>
      </c>
      <c r="D267" t="s">
        <v>554</v>
      </c>
      <c r="E267" t="s">
        <v>549</v>
      </c>
      <c r="F267" t="s">
        <v>552</v>
      </c>
      <c r="G267">
        <v>66000</v>
      </c>
      <c r="H267" t="b">
        <v>1</v>
      </c>
      <c r="I267" t="b">
        <v>0</v>
      </c>
      <c r="J267" t="s">
        <v>382</v>
      </c>
      <c r="K267" s="91">
        <v>94000</v>
      </c>
      <c r="L267" s="91">
        <v>96800</v>
      </c>
      <c r="M267" t="str">
        <f t="shared" si="8"/>
        <v>OK</v>
      </c>
      <c r="N267" t="str">
        <f>VLOOKUP(B267,'COA - All'!$E$7:$F$340,2,FALSE)</f>
        <v>Sales Travel - Lodging</v>
      </c>
      <c r="O267" t="str">
        <f t="shared" si="9"/>
        <v>OK</v>
      </c>
    </row>
    <row r="268" spans="1:15" x14ac:dyDescent="0.2">
      <c r="A268">
        <v>495</v>
      </c>
      <c r="B268">
        <v>96800</v>
      </c>
      <c r="C268" t="s">
        <v>178</v>
      </c>
      <c r="D268" t="s">
        <v>554</v>
      </c>
      <c r="E268" t="s">
        <v>549</v>
      </c>
      <c r="F268" t="s">
        <v>552</v>
      </c>
      <c r="G268">
        <v>66000</v>
      </c>
      <c r="H268" t="b">
        <v>1</v>
      </c>
      <c r="I268" t="b">
        <v>0</v>
      </c>
      <c r="J268" t="s">
        <v>382</v>
      </c>
      <c r="K268" s="91">
        <v>94000</v>
      </c>
      <c r="L268" s="91">
        <v>96800</v>
      </c>
      <c r="M268" t="str">
        <f t="shared" si="8"/>
        <v>OK</v>
      </c>
      <c r="N268" t="str">
        <f>VLOOKUP(B268,'COA - All'!$E$7:$F$340,2,FALSE)</f>
        <v>Field Expense</v>
      </c>
      <c r="O268" t="str">
        <f t="shared" si="9"/>
        <v>OK</v>
      </c>
    </row>
    <row r="269" spans="1:15" x14ac:dyDescent="0.2">
      <c r="A269">
        <v>508</v>
      </c>
      <c r="B269">
        <v>96801</v>
      </c>
      <c r="C269" t="s">
        <v>292</v>
      </c>
      <c r="D269" t="s">
        <v>554</v>
      </c>
      <c r="E269" t="s">
        <v>549</v>
      </c>
      <c r="F269" t="s">
        <v>552</v>
      </c>
      <c r="G269">
        <v>66000</v>
      </c>
      <c r="H269" t="b">
        <v>1</v>
      </c>
      <c r="I269" t="b">
        <v>0</v>
      </c>
      <c r="J269" t="s">
        <v>383</v>
      </c>
      <c r="K269" s="91">
        <v>96801</v>
      </c>
      <c r="L269" s="91">
        <v>96999</v>
      </c>
      <c r="M269" t="str">
        <f t="shared" si="8"/>
        <v>OK</v>
      </c>
      <c r="N269" t="str">
        <f>VLOOKUP(B269,'COA - All'!$E$7:$F$340,2,FALSE)</f>
        <v>XXXX RESEARCH &amp; DEVELOPMENT XXXX</v>
      </c>
      <c r="O269" t="str">
        <f t="shared" si="9"/>
        <v>OK</v>
      </c>
    </row>
    <row r="270" spans="1:15" x14ac:dyDescent="0.2">
      <c r="A270">
        <v>445</v>
      </c>
      <c r="B270">
        <v>96980</v>
      </c>
      <c r="C270" t="s">
        <v>280</v>
      </c>
      <c r="D270" t="s">
        <v>554</v>
      </c>
      <c r="E270" t="s">
        <v>549</v>
      </c>
      <c r="F270" t="s">
        <v>552</v>
      </c>
      <c r="G270">
        <v>66000</v>
      </c>
      <c r="H270" t="b">
        <v>1</v>
      </c>
      <c r="I270" t="b">
        <v>0</v>
      </c>
      <c r="J270" t="s">
        <v>383</v>
      </c>
      <c r="K270" s="91">
        <v>96801</v>
      </c>
      <c r="L270" s="91">
        <v>96999</v>
      </c>
      <c r="M270" t="str">
        <f t="shared" si="8"/>
        <v>OK</v>
      </c>
      <c r="N270" t="str">
        <f>VLOOKUP(B270,'COA - All'!$E$7:$F$340,2,FALSE)</f>
        <v>Software Development Costs</v>
      </c>
      <c r="O270" t="str">
        <f t="shared" si="9"/>
        <v>OK</v>
      </c>
    </row>
    <row r="271" spans="1:15" x14ac:dyDescent="0.2">
      <c r="A271">
        <v>499</v>
      </c>
      <c r="B271">
        <v>96985</v>
      </c>
      <c r="C271" t="s">
        <v>281</v>
      </c>
      <c r="D271" t="s">
        <v>554</v>
      </c>
      <c r="E271" t="s">
        <v>549</v>
      </c>
      <c r="F271" t="s">
        <v>552</v>
      </c>
      <c r="G271">
        <v>66000</v>
      </c>
      <c r="H271" t="b">
        <v>1</v>
      </c>
      <c r="I271" t="b">
        <v>0</v>
      </c>
      <c r="J271" t="s">
        <v>383</v>
      </c>
      <c r="K271" s="91">
        <v>96801</v>
      </c>
      <c r="L271" s="91">
        <v>96999</v>
      </c>
      <c r="M271" t="str">
        <f t="shared" si="8"/>
        <v>OK</v>
      </c>
      <c r="N271" t="str">
        <f>VLOOKUP(B271,'COA - All'!$E$7:$F$340,2,FALSE)</f>
        <v>Product Development Costs</v>
      </c>
      <c r="O271" t="str">
        <f t="shared" si="9"/>
        <v>OK</v>
      </c>
    </row>
    <row r="272" spans="1:15" x14ac:dyDescent="0.2">
      <c r="A272">
        <v>381</v>
      </c>
      <c r="B272">
        <v>97000</v>
      </c>
      <c r="C272" t="s">
        <v>311</v>
      </c>
      <c r="D272" t="s">
        <v>554</v>
      </c>
      <c r="E272" t="s">
        <v>551</v>
      </c>
      <c r="F272" t="s">
        <v>552</v>
      </c>
      <c r="G272">
        <v>66000</v>
      </c>
      <c r="H272" t="b">
        <v>1</v>
      </c>
      <c r="I272" t="b">
        <v>0</v>
      </c>
      <c r="J272" t="s">
        <v>384</v>
      </c>
      <c r="K272" s="91">
        <v>97000</v>
      </c>
      <c r="L272" s="91">
        <v>97199</v>
      </c>
      <c r="M272" t="str">
        <f t="shared" si="8"/>
        <v>OK</v>
      </c>
      <c r="N272" t="str">
        <f>VLOOKUP(B272,'COA - All'!$E$7:$F$340,2,FALSE)</f>
        <v>XXXX OTHER REVENUE / EXPENSE XXXX</v>
      </c>
      <c r="O272" t="str">
        <f t="shared" si="9"/>
        <v>OK</v>
      </c>
    </row>
    <row r="273" spans="1:15" x14ac:dyDescent="0.2">
      <c r="A273">
        <v>217</v>
      </c>
      <c r="B273">
        <v>97100</v>
      </c>
      <c r="C273" t="s">
        <v>179</v>
      </c>
      <c r="D273" t="s">
        <v>554</v>
      </c>
      <c r="E273" t="s">
        <v>551</v>
      </c>
      <c r="F273" t="s">
        <v>552</v>
      </c>
      <c r="G273">
        <v>66000</v>
      </c>
      <c r="H273" t="b">
        <v>1</v>
      </c>
      <c r="I273" t="b">
        <v>0</v>
      </c>
      <c r="J273" t="s">
        <v>384</v>
      </c>
      <c r="K273" s="91">
        <v>97000</v>
      </c>
      <c r="L273" s="91">
        <v>97199</v>
      </c>
      <c r="M273" t="str">
        <f t="shared" si="8"/>
        <v>OK</v>
      </c>
      <c r="N273" t="str">
        <f>VLOOKUP(B273,'COA - All'!$E$7:$F$340,2,FALSE)</f>
        <v>Other Income</v>
      </c>
      <c r="O273" t="str">
        <f t="shared" si="9"/>
        <v>OK</v>
      </c>
    </row>
    <row r="274" spans="1:15" x14ac:dyDescent="0.2">
      <c r="A274">
        <v>382</v>
      </c>
      <c r="B274">
        <v>97200</v>
      </c>
      <c r="C274" t="s">
        <v>180</v>
      </c>
      <c r="D274" t="s">
        <v>554</v>
      </c>
      <c r="E274" t="s">
        <v>551</v>
      </c>
      <c r="F274" t="s">
        <v>552</v>
      </c>
      <c r="G274">
        <v>66000</v>
      </c>
      <c r="H274" t="b">
        <v>1</v>
      </c>
      <c r="I274" t="b">
        <v>0</v>
      </c>
      <c r="J274" t="s">
        <v>385</v>
      </c>
      <c r="K274" s="91">
        <v>97200</v>
      </c>
      <c r="L274" s="91">
        <v>97499</v>
      </c>
      <c r="M274" t="str">
        <f t="shared" si="8"/>
        <v>OK</v>
      </c>
      <c r="N274" t="str">
        <f>VLOOKUP(B274,'COA - All'!$E$7:$F$340,2,FALSE)</f>
        <v>Equity in Subsidiary Earnings</v>
      </c>
      <c r="O274" t="str">
        <f t="shared" si="9"/>
        <v>OK</v>
      </c>
    </row>
    <row r="275" spans="1:15" x14ac:dyDescent="0.2">
      <c r="A275">
        <v>219</v>
      </c>
      <c r="B275">
        <v>97500</v>
      </c>
      <c r="C275" t="s">
        <v>181</v>
      </c>
      <c r="D275" t="s">
        <v>554</v>
      </c>
      <c r="E275" t="s">
        <v>551</v>
      </c>
      <c r="F275" t="s">
        <v>552</v>
      </c>
      <c r="G275">
        <v>66000</v>
      </c>
      <c r="H275" t="b">
        <v>1</v>
      </c>
      <c r="I275" t="b">
        <v>0</v>
      </c>
      <c r="J275" t="s">
        <v>386</v>
      </c>
      <c r="K275" s="91">
        <v>97500</v>
      </c>
      <c r="L275" s="91">
        <v>97599</v>
      </c>
      <c r="M275" t="str">
        <f t="shared" si="8"/>
        <v>OK</v>
      </c>
      <c r="N275" t="str">
        <f>VLOOKUP(B275,'COA - All'!$E$7:$F$340,2,FALSE)</f>
        <v>Interest Income</v>
      </c>
      <c r="O275" t="str">
        <f t="shared" si="9"/>
        <v>OK</v>
      </c>
    </row>
    <row r="276" spans="1:15" x14ac:dyDescent="0.2">
      <c r="A276">
        <v>220</v>
      </c>
      <c r="B276">
        <v>97600</v>
      </c>
      <c r="C276" t="s">
        <v>182</v>
      </c>
      <c r="D276" t="s">
        <v>554</v>
      </c>
      <c r="E276" t="s">
        <v>551</v>
      </c>
      <c r="F276" t="s">
        <v>552</v>
      </c>
      <c r="G276">
        <v>66000</v>
      </c>
      <c r="H276" t="b">
        <v>1</v>
      </c>
      <c r="I276" t="b">
        <v>0</v>
      </c>
      <c r="J276" t="s">
        <v>387</v>
      </c>
      <c r="K276" s="91">
        <v>97600</v>
      </c>
      <c r="L276" s="91">
        <v>97699</v>
      </c>
      <c r="M276" t="str">
        <f t="shared" si="8"/>
        <v>OK</v>
      </c>
      <c r="N276" t="str">
        <f>VLOOKUP(B276,'COA - All'!$E$7:$F$340,2,FALSE)</f>
        <v>Dividend Income</v>
      </c>
      <c r="O276" t="str">
        <f t="shared" si="9"/>
        <v>OK</v>
      </c>
    </row>
    <row r="277" spans="1:15" x14ac:dyDescent="0.2">
      <c r="A277">
        <v>383</v>
      </c>
      <c r="B277">
        <v>97700</v>
      </c>
      <c r="C277" t="s">
        <v>493</v>
      </c>
      <c r="D277" t="s">
        <v>554</v>
      </c>
      <c r="E277" t="s">
        <v>551</v>
      </c>
      <c r="F277" t="s">
        <v>552</v>
      </c>
      <c r="G277">
        <v>66000</v>
      </c>
      <c r="H277" t="b">
        <v>1</v>
      </c>
      <c r="I277" t="b">
        <v>0</v>
      </c>
      <c r="J277" t="s">
        <v>521</v>
      </c>
      <c r="K277" s="91">
        <v>97700</v>
      </c>
      <c r="L277" s="91">
        <v>97749</v>
      </c>
      <c r="M277" t="str">
        <f t="shared" si="8"/>
        <v>OK</v>
      </c>
      <c r="N277" t="str">
        <f>VLOOKUP(B277,'COA - All'!$E$7:$F$340,2,FALSE)</f>
        <v>Realized Fixed Assets Holding Gain (Loss)</v>
      </c>
      <c r="O277" t="str">
        <f t="shared" si="9"/>
        <v>ERROR</v>
      </c>
    </row>
    <row r="278" spans="1:15" x14ac:dyDescent="0.2">
      <c r="A278">
        <v>543</v>
      </c>
      <c r="B278">
        <v>97750</v>
      </c>
      <c r="C278" t="s">
        <v>523</v>
      </c>
      <c r="D278" t="s">
        <v>554</v>
      </c>
      <c r="E278" t="s">
        <v>549</v>
      </c>
      <c r="F278" t="s">
        <v>552</v>
      </c>
      <c r="G278">
        <v>66000</v>
      </c>
      <c r="H278" t="b">
        <v>1</v>
      </c>
      <c r="I278" t="b">
        <v>0</v>
      </c>
      <c r="J278" t="s">
        <v>522</v>
      </c>
      <c r="K278" s="91">
        <v>97750</v>
      </c>
      <c r="L278" s="91">
        <v>97799</v>
      </c>
      <c r="M278" t="str">
        <f t="shared" si="8"/>
        <v>OK</v>
      </c>
      <c r="N278" t="str">
        <f>VLOOKUP(B278,'COA - All'!$E$7:$F$340,2,FALSE)</f>
        <v>Impairment on Fixed Assets Holding</v>
      </c>
      <c r="O278" t="str">
        <f t="shared" si="9"/>
        <v>ERROR</v>
      </c>
    </row>
    <row r="279" spans="1:15" x14ac:dyDescent="0.2">
      <c r="A279">
        <v>384</v>
      </c>
      <c r="B279">
        <v>97800</v>
      </c>
      <c r="C279" t="s">
        <v>366</v>
      </c>
      <c r="D279" t="s">
        <v>554</v>
      </c>
      <c r="E279" t="s">
        <v>551</v>
      </c>
      <c r="F279" t="s">
        <v>552</v>
      </c>
      <c r="G279">
        <v>66000</v>
      </c>
      <c r="H279" t="b">
        <v>1</v>
      </c>
      <c r="I279" t="b">
        <v>0</v>
      </c>
      <c r="J279" t="s">
        <v>388</v>
      </c>
      <c r="K279" s="91">
        <v>97800</v>
      </c>
      <c r="L279" s="91">
        <v>97899</v>
      </c>
      <c r="M279" t="str">
        <f t="shared" si="8"/>
        <v>OK</v>
      </c>
      <c r="N279" t="str">
        <f>VLOOKUP(B279,'COA - All'!$E$7:$F$340,2,FALSE)</f>
        <v>Realized Securities Holding Gain (Loss)</v>
      </c>
      <c r="O279" t="str">
        <f t="shared" si="9"/>
        <v>OK</v>
      </c>
    </row>
    <row r="280" spans="1:15" x14ac:dyDescent="0.2">
      <c r="A280">
        <v>385</v>
      </c>
      <c r="B280">
        <v>97900</v>
      </c>
      <c r="C280" t="s">
        <v>367</v>
      </c>
      <c r="D280" t="s">
        <v>554</v>
      </c>
      <c r="E280" t="s">
        <v>551</v>
      </c>
      <c r="F280" t="s">
        <v>552</v>
      </c>
      <c r="G280">
        <v>66000</v>
      </c>
      <c r="H280" t="b">
        <v>1</v>
      </c>
      <c r="I280" t="b">
        <v>0</v>
      </c>
      <c r="J280" t="s">
        <v>491</v>
      </c>
      <c r="K280" s="91">
        <v>97900</v>
      </c>
      <c r="L280" s="91">
        <v>97999</v>
      </c>
      <c r="M280" t="str">
        <f t="shared" si="8"/>
        <v>OK</v>
      </c>
      <c r="N280" t="str">
        <f>VLOOKUP(B280,'COA - All'!$E$7:$F$340,2,FALSE)</f>
        <v>Unrealized Securities Holding Gain (Loss)</v>
      </c>
      <c r="O280" t="str">
        <f t="shared" si="9"/>
        <v>OK</v>
      </c>
    </row>
    <row r="281" spans="1:15" x14ac:dyDescent="0.2">
      <c r="A281">
        <v>520</v>
      </c>
      <c r="B281">
        <v>98000</v>
      </c>
      <c r="C281" t="s">
        <v>480</v>
      </c>
      <c r="D281" t="s">
        <v>554</v>
      </c>
      <c r="E281" t="s">
        <v>551</v>
      </c>
      <c r="F281" t="s">
        <v>552</v>
      </c>
      <c r="G281">
        <v>66000</v>
      </c>
      <c r="H281" t="b">
        <v>1</v>
      </c>
      <c r="I281" t="b">
        <v>0</v>
      </c>
      <c r="J281" t="s">
        <v>492</v>
      </c>
      <c r="K281" s="91">
        <v>98000</v>
      </c>
      <c r="L281" s="91">
        <v>98099</v>
      </c>
      <c r="M281" t="str">
        <f t="shared" si="8"/>
        <v>OK</v>
      </c>
      <c r="N281" t="str">
        <f>VLOOKUP(B281,'COA - All'!$E$7:$F$340,2,FALSE)</f>
        <v>Realized Land Holding Gain (Loss)</v>
      </c>
      <c r="O281" t="str">
        <f t="shared" si="9"/>
        <v>OK</v>
      </c>
    </row>
    <row r="282" spans="1:15" x14ac:dyDescent="0.2">
      <c r="A282">
        <v>521</v>
      </c>
      <c r="B282">
        <v>98100</v>
      </c>
      <c r="C282" t="s">
        <v>481</v>
      </c>
      <c r="D282" t="s">
        <v>554</v>
      </c>
      <c r="E282" t="s">
        <v>551</v>
      </c>
      <c r="F282" t="s">
        <v>552</v>
      </c>
      <c r="G282">
        <v>66000</v>
      </c>
      <c r="H282" t="b">
        <v>1</v>
      </c>
      <c r="I282" t="b">
        <v>0</v>
      </c>
      <c r="J282" t="s">
        <v>525</v>
      </c>
      <c r="K282" s="91">
        <v>98100</v>
      </c>
      <c r="L282" s="91">
        <v>98149</v>
      </c>
      <c r="M282" t="str">
        <f t="shared" si="8"/>
        <v>OK</v>
      </c>
      <c r="N282" t="str">
        <f>VLOOKUP(B282,'COA - All'!$E$7:$F$340,2,FALSE)</f>
        <v>Unrealized Land Holding Gain (Loss)</v>
      </c>
      <c r="O282" t="str">
        <f t="shared" si="9"/>
        <v>OK</v>
      </c>
    </row>
    <row r="283" spans="1:15" x14ac:dyDescent="0.2">
      <c r="A283">
        <v>544</v>
      </c>
      <c r="B283">
        <v>98150</v>
      </c>
      <c r="C283" t="s">
        <v>524</v>
      </c>
      <c r="D283" t="s">
        <v>554</v>
      </c>
      <c r="E283" t="s">
        <v>551</v>
      </c>
      <c r="F283" t="s">
        <v>552</v>
      </c>
      <c r="G283">
        <v>66000</v>
      </c>
      <c r="H283" t="b">
        <v>1</v>
      </c>
      <c r="I283" t="b">
        <v>0</v>
      </c>
      <c r="J283" t="s">
        <v>526</v>
      </c>
      <c r="K283" s="91">
        <v>98150</v>
      </c>
      <c r="L283" s="91">
        <v>98199</v>
      </c>
      <c r="M283" t="str">
        <f t="shared" si="8"/>
        <v>OK</v>
      </c>
      <c r="N283" t="str">
        <f>VLOOKUP(B283,'COA - All'!$E$7:$F$340,2,FALSE)</f>
        <v>Forex Remeasurement Gain (Loss)</v>
      </c>
      <c r="O283" t="str">
        <f t="shared" si="9"/>
        <v>OK</v>
      </c>
    </row>
    <row r="284" spans="1:15" x14ac:dyDescent="0.2">
      <c r="A284">
        <v>224</v>
      </c>
      <c r="B284">
        <v>98200</v>
      </c>
      <c r="C284" t="s">
        <v>183</v>
      </c>
      <c r="D284" t="s">
        <v>554</v>
      </c>
      <c r="E284" t="s">
        <v>551</v>
      </c>
      <c r="F284" t="s">
        <v>552</v>
      </c>
      <c r="G284">
        <v>66000</v>
      </c>
      <c r="H284" t="b">
        <v>1</v>
      </c>
      <c r="I284" t="b">
        <v>0</v>
      </c>
      <c r="J284" t="s">
        <v>389</v>
      </c>
      <c r="K284" s="91">
        <v>98200</v>
      </c>
      <c r="L284" s="91">
        <v>98499</v>
      </c>
      <c r="M284" t="str">
        <f t="shared" si="8"/>
        <v>OK</v>
      </c>
      <c r="N284" t="str">
        <f>VLOOKUP(B284,'COA - All'!$E$7:$F$340,2,FALSE)</f>
        <v>Interest Expense</v>
      </c>
      <c r="O284" t="str">
        <f t="shared" si="9"/>
        <v>OK</v>
      </c>
    </row>
    <row r="285" spans="1:15" x14ac:dyDescent="0.2">
      <c r="A285">
        <v>225</v>
      </c>
      <c r="B285">
        <v>98500</v>
      </c>
      <c r="C285" t="s">
        <v>184</v>
      </c>
      <c r="D285" t="s">
        <v>554</v>
      </c>
      <c r="E285" t="s">
        <v>551</v>
      </c>
      <c r="F285" t="s">
        <v>552</v>
      </c>
      <c r="G285">
        <v>66000</v>
      </c>
      <c r="H285" t="b">
        <v>1</v>
      </c>
      <c r="I285" t="b">
        <v>0</v>
      </c>
      <c r="J285" t="s">
        <v>401</v>
      </c>
      <c r="K285" s="91">
        <v>98500</v>
      </c>
      <c r="L285" s="91">
        <v>98899</v>
      </c>
      <c r="M285" t="str">
        <f t="shared" si="8"/>
        <v>OK</v>
      </c>
      <c r="N285" t="str">
        <f>VLOOKUP(B285,'COA - All'!$E$7:$F$340,2,FALSE)</f>
        <v>Other Expense</v>
      </c>
      <c r="O285" t="str">
        <f t="shared" si="9"/>
        <v>OK</v>
      </c>
    </row>
    <row r="286" spans="1:15" x14ac:dyDescent="0.2">
      <c r="A286">
        <v>386</v>
      </c>
      <c r="B286">
        <v>98900</v>
      </c>
      <c r="C286" t="s">
        <v>312</v>
      </c>
      <c r="D286" t="s">
        <v>554</v>
      </c>
      <c r="E286" t="s">
        <v>549</v>
      </c>
      <c r="F286" t="s">
        <v>552</v>
      </c>
      <c r="G286">
        <v>66000</v>
      </c>
      <c r="H286" t="b">
        <v>1</v>
      </c>
      <c r="I286" t="b">
        <v>0</v>
      </c>
      <c r="J286" t="s">
        <v>390</v>
      </c>
      <c r="K286" s="91">
        <v>98900</v>
      </c>
      <c r="L286" s="91">
        <v>99649</v>
      </c>
      <c r="M286" t="str">
        <f t="shared" si="8"/>
        <v>OK</v>
      </c>
      <c r="N286" t="str">
        <f>VLOOKUP(B286,'COA - All'!$E$7:$F$340,2,FALSE)</f>
        <v>XXXX INCOME TAX EXPENSE XXXX</v>
      </c>
      <c r="O286" t="str">
        <f t="shared" si="9"/>
        <v>OK</v>
      </c>
    </row>
    <row r="287" spans="1:15" x14ac:dyDescent="0.2">
      <c r="A287">
        <v>227</v>
      </c>
      <c r="B287">
        <v>99200</v>
      </c>
      <c r="C287" t="s">
        <v>187</v>
      </c>
      <c r="D287" t="s">
        <v>554</v>
      </c>
      <c r="E287" t="s">
        <v>549</v>
      </c>
      <c r="F287" t="s">
        <v>552</v>
      </c>
      <c r="G287">
        <v>66000</v>
      </c>
      <c r="H287" t="b">
        <v>1</v>
      </c>
      <c r="I287" t="b">
        <v>0</v>
      </c>
      <c r="J287" t="s">
        <v>390</v>
      </c>
      <c r="K287" s="91">
        <v>98900</v>
      </c>
      <c r="L287" s="91">
        <v>99649</v>
      </c>
      <c r="M287" t="str">
        <f t="shared" si="8"/>
        <v>OK</v>
      </c>
      <c r="N287" t="str">
        <f>VLOOKUP(B287,'COA - All'!$E$7:$F$340,2,FALSE)</f>
        <v>State Replacement Tax</v>
      </c>
      <c r="O287" t="str">
        <f t="shared" si="9"/>
        <v>OK</v>
      </c>
    </row>
    <row r="288" spans="1:15" x14ac:dyDescent="0.2">
      <c r="A288">
        <v>387</v>
      </c>
      <c r="B288">
        <v>99400</v>
      </c>
      <c r="C288" t="s">
        <v>188</v>
      </c>
      <c r="D288" t="s">
        <v>554</v>
      </c>
      <c r="E288" t="s">
        <v>549</v>
      </c>
      <c r="F288" t="s">
        <v>552</v>
      </c>
      <c r="G288">
        <v>66000</v>
      </c>
      <c r="H288" t="b">
        <v>1</v>
      </c>
      <c r="I288" t="b">
        <v>0</v>
      </c>
      <c r="J288" t="s">
        <v>390</v>
      </c>
      <c r="K288" s="91">
        <v>98900</v>
      </c>
      <c r="L288" s="91">
        <v>99649</v>
      </c>
      <c r="M288" t="str">
        <f t="shared" si="8"/>
        <v>OK</v>
      </c>
      <c r="N288" t="str">
        <f>VLOOKUP(B288,'COA - All'!$E$7:$F$340,2,FALSE)</f>
        <v>Local Replacement Tax</v>
      </c>
      <c r="O288" t="str">
        <f t="shared" si="9"/>
        <v>OK</v>
      </c>
    </row>
    <row r="289" spans="1:15" x14ac:dyDescent="0.2">
      <c r="A289">
        <v>424</v>
      </c>
      <c r="B289">
        <v>99650</v>
      </c>
      <c r="C289" t="s">
        <v>297</v>
      </c>
      <c r="D289" t="s">
        <v>554</v>
      </c>
      <c r="E289" t="s">
        <v>549</v>
      </c>
      <c r="F289" t="s">
        <v>552</v>
      </c>
      <c r="G289">
        <v>66000</v>
      </c>
      <c r="H289" t="b">
        <v>1</v>
      </c>
      <c r="I289" t="b">
        <v>0</v>
      </c>
      <c r="J289" t="s">
        <v>391</v>
      </c>
      <c r="K289" s="91">
        <v>99650</v>
      </c>
      <c r="L289" s="91">
        <v>99674</v>
      </c>
      <c r="M289" t="str">
        <f t="shared" si="8"/>
        <v>OK</v>
      </c>
      <c r="N289" t="str">
        <f>VLOOKUP(B289,'COA - All'!$E$7:$F$340,2,FALSE)</f>
        <v>XXXX EXTRAORDINARY ITEMS XXXX</v>
      </c>
      <c r="O289" t="str">
        <f t="shared" si="9"/>
        <v>OK</v>
      </c>
    </row>
    <row r="290" spans="1:15" x14ac:dyDescent="0.2">
      <c r="A290">
        <v>425</v>
      </c>
      <c r="B290">
        <v>99675</v>
      </c>
      <c r="C290" t="s">
        <v>537</v>
      </c>
      <c r="D290" t="s">
        <v>554</v>
      </c>
      <c r="E290" t="s">
        <v>549</v>
      </c>
      <c r="F290" t="s">
        <v>552</v>
      </c>
      <c r="G290">
        <v>66000</v>
      </c>
      <c r="H290" t="b">
        <v>1</v>
      </c>
      <c r="I290" t="b">
        <v>0</v>
      </c>
      <c r="J290" t="s">
        <v>392</v>
      </c>
      <c r="K290" s="91">
        <v>99675</v>
      </c>
      <c r="L290" s="91">
        <v>99689</v>
      </c>
      <c r="M290" t="str">
        <f t="shared" si="8"/>
        <v>OK</v>
      </c>
      <c r="N290" t="str">
        <f>VLOOKUP(B290,'COA - All'!$E$7:$F$340,2,FALSE)</f>
        <v>XXXX CHANGES IN ACCT PRINCIPLES XXXX</v>
      </c>
      <c r="O290" t="str">
        <f t="shared" si="9"/>
        <v>OK</v>
      </c>
    </row>
    <row r="291" spans="1:15" x14ac:dyDescent="0.2">
      <c r="A291">
        <v>426</v>
      </c>
      <c r="B291">
        <v>99690</v>
      </c>
      <c r="C291" t="s">
        <v>298</v>
      </c>
      <c r="D291" t="s">
        <v>554</v>
      </c>
      <c r="E291" t="s">
        <v>549</v>
      </c>
      <c r="F291" t="s">
        <v>552</v>
      </c>
      <c r="G291">
        <v>66000</v>
      </c>
      <c r="H291" t="b">
        <v>1</v>
      </c>
      <c r="I291" t="b">
        <v>0</v>
      </c>
      <c r="J291" t="s">
        <v>397</v>
      </c>
      <c r="K291" s="91">
        <v>99690</v>
      </c>
      <c r="L291" s="91">
        <v>99699</v>
      </c>
      <c r="M291" t="str">
        <f t="shared" si="8"/>
        <v>OK</v>
      </c>
      <c r="N291" t="str">
        <f>VLOOKUP(B291,'COA - All'!$E$7:$F$340,2,FALSE)</f>
        <v>XXXX DISC OPERATIONS XXXX</v>
      </c>
      <c r="O291" t="str">
        <f t="shared" si="9"/>
        <v>OK</v>
      </c>
    </row>
    <row r="292" spans="1:15" x14ac:dyDescent="0.2">
      <c r="A292">
        <v>427</v>
      </c>
      <c r="B292">
        <v>99700</v>
      </c>
      <c r="C292" t="s">
        <v>299</v>
      </c>
      <c r="D292" t="s">
        <v>548</v>
      </c>
      <c r="E292" t="s">
        <v>549</v>
      </c>
      <c r="F292" t="s">
        <v>550</v>
      </c>
      <c r="H292" t="b">
        <v>1</v>
      </c>
      <c r="I292" t="b">
        <v>0</v>
      </c>
      <c r="J292" t="s">
        <v>393</v>
      </c>
      <c r="K292" s="91">
        <v>99700</v>
      </c>
      <c r="L292" s="91">
        <v>99998</v>
      </c>
      <c r="M292" t="str">
        <f t="shared" si="8"/>
        <v>OK</v>
      </c>
      <c r="N292" t="str">
        <f>VLOOKUP(B292,'COA - All'!$E$7:$F$340,2,FALSE)</f>
        <v>XXXX STATISTICAL ACCTS XXXX</v>
      </c>
      <c r="O292" t="str">
        <f t="shared" si="9"/>
        <v>OK</v>
      </c>
    </row>
    <row r="293" spans="1:15" x14ac:dyDescent="0.2">
      <c r="A293">
        <v>237</v>
      </c>
      <c r="B293">
        <v>99999</v>
      </c>
      <c r="C293" t="s">
        <v>300</v>
      </c>
      <c r="D293" t="s">
        <v>554</v>
      </c>
      <c r="E293" t="s">
        <v>549</v>
      </c>
      <c r="F293" t="s">
        <v>552</v>
      </c>
      <c r="G293">
        <v>66000</v>
      </c>
      <c r="H293" t="b">
        <v>1</v>
      </c>
      <c r="I293" t="b">
        <v>0</v>
      </c>
      <c r="J293" t="s">
        <v>394</v>
      </c>
      <c r="K293" s="91">
        <v>99999</v>
      </c>
      <c r="L293" s="91">
        <v>99999</v>
      </c>
      <c r="M293" t="str">
        <f t="shared" si="8"/>
        <v>OK</v>
      </c>
      <c r="N293" t="str">
        <f>VLOOKUP(B293,'COA - All'!$E$7:$F$340,2,FALSE)</f>
        <v>XXXX SCRATCH XXXX</v>
      </c>
      <c r="O293" t="str">
        <f t="shared" si="9"/>
        <v>OK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0"/>
  <sheetViews>
    <sheetView zoomScale="85" zoomScaleNormal="85" workbookViewId="0">
      <selection sqref="A1:B1"/>
    </sheetView>
  </sheetViews>
  <sheetFormatPr defaultRowHeight="12.75" x14ac:dyDescent="0.2"/>
  <cols>
    <col min="1" max="1" width="8.28515625" style="24" bestFit="1" customWidth="1"/>
    <col min="2" max="2" width="39.42578125" style="24" bestFit="1" customWidth="1"/>
    <col min="3" max="3" width="6.140625" style="24" bestFit="1" customWidth="1"/>
    <col min="4" max="6" width="39.42578125" style="24" customWidth="1"/>
    <col min="7" max="8" width="9.140625" style="24"/>
    <col min="9" max="9" width="39.42578125" style="24" bestFit="1" customWidth="1"/>
    <col min="10" max="16384" width="9.140625" style="24"/>
  </cols>
  <sheetData>
    <row r="1" spans="1:24" x14ac:dyDescent="0.2">
      <c r="A1" s="90" t="s">
        <v>562</v>
      </c>
      <c r="C1" s="90" t="s">
        <v>563</v>
      </c>
    </row>
    <row r="2" spans="1:24" x14ac:dyDescent="0.2">
      <c r="A2" s="88" t="s">
        <v>0</v>
      </c>
      <c r="B2" s="89" t="s">
        <v>189</v>
      </c>
      <c r="C2" s="58"/>
      <c r="D2" s="58"/>
      <c r="E2" s="58" t="s">
        <v>561</v>
      </c>
      <c r="F2" s="58"/>
    </row>
    <row r="3" spans="1:24" x14ac:dyDescent="0.2">
      <c r="A3" s="17">
        <v>10100</v>
      </c>
      <c r="B3" s="15" t="s">
        <v>1</v>
      </c>
      <c r="C3" s="21">
        <f t="shared" ref="C3:C66" si="0">VLOOKUP(A3,$H$3:$I$294,1,FALSE)</f>
        <v>10100</v>
      </c>
      <c r="D3" s="21" t="str">
        <f t="shared" ref="D3:D66" si="1">VLOOKUP(A3,$H$3:$I$294,2,FALSE)</f>
        <v>Cash in Bank</v>
      </c>
      <c r="E3" s="21" t="str">
        <f>IF(B3=D3,"","CHANGE")</f>
        <v/>
      </c>
      <c r="F3" s="21"/>
      <c r="G3" s="24">
        <f>VLOOKUP(H3,$A$3:$B$310,1,FALSE)</f>
        <v>10100</v>
      </c>
      <c r="H3" s="24">
        <v>10100</v>
      </c>
      <c r="I3" s="24" t="s">
        <v>1</v>
      </c>
      <c r="J3" s="24" t="s">
        <v>548</v>
      </c>
      <c r="K3" s="24" t="s">
        <v>549</v>
      </c>
      <c r="L3" s="24" t="s">
        <v>550</v>
      </c>
      <c r="N3" s="24" t="b">
        <v>1</v>
      </c>
      <c r="O3" s="24" t="b">
        <v>0</v>
      </c>
      <c r="Q3" s="24" t="s">
        <v>511</v>
      </c>
      <c r="V3" s="92">
        <v>10000</v>
      </c>
      <c r="W3" s="92">
        <v>14999</v>
      </c>
      <c r="X3" s="24" t="str">
        <f>IF(H3&gt;=V3,IF(H3&lt;=W3,"","ERROR"),"ERROR")</f>
        <v/>
      </c>
    </row>
    <row r="4" spans="1:24" x14ac:dyDescent="0.2">
      <c r="A4" s="17">
        <v>11000</v>
      </c>
      <c r="B4" s="15" t="s">
        <v>1</v>
      </c>
      <c r="C4" s="21">
        <f t="shared" si="0"/>
        <v>11000</v>
      </c>
      <c r="D4" s="21" t="str">
        <f t="shared" si="1"/>
        <v>Cash in Bank</v>
      </c>
      <c r="E4" s="21" t="str">
        <f t="shared" ref="E4:E67" si="2">IF(B4=D4,"","CHANGE")</f>
        <v/>
      </c>
      <c r="F4" s="21"/>
      <c r="G4" s="24">
        <f t="shared" ref="G4:G67" si="3">VLOOKUP(H4,$A$3:$B$310,1,FALSE)</f>
        <v>11000</v>
      </c>
      <c r="H4" s="24">
        <v>11000</v>
      </c>
      <c r="I4" s="24" t="s">
        <v>1</v>
      </c>
      <c r="J4" s="24" t="s">
        <v>548</v>
      </c>
      <c r="K4" s="24" t="s">
        <v>549</v>
      </c>
      <c r="L4" s="24" t="s">
        <v>550</v>
      </c>
      <c r="N4" s="24" t="b">
        <v>1</v>
      </c>
      <c r="O4" s="24" t="b">
        <v>0</v>
      </c>
      <c r="Q4" s="24" t="s">
        <v>511</v>
      </c>
      <c r="V4" s="92">
        <v>10000</v>
      </c>
      <c r="W4" s="92">
        <v>14999</v>
      </c>
      <c r="X4" s="24" t="str">
        <f t="shared" ref="X4:X67" si="4">IF(H4&gt;=V4,IF(H4&lt;=W4,"","ERROR"),"ERROR")</f>
        <v/>
      </c>
    </row>
    <row r="5" spans="1:24" x14ac:dyDescent="0.2">
      <c r="A5" s="17">
        <v>13000</v>
      </c>
      <c r="B5" s="15" t="s">
        <v>2</v>
      </c>
      <c r="C5" s="21">
        <f t="shared" si="0"/>
        <v>13000</v>
      </c>
      <c r="D5" s="21" t="str">
        <f t="shared" si="1"/>
        <v>Certificates of Deposit</v>
      </c>
      <c r="E5" s="21" t="str">
        <f t="shared" si="2"/>
        <v/>
      </c>
      <c r="F5" s="21"/>
      <c r="G5" s="24">
        <f t="shared" si="3"/>
        <v>13000</v>
      </c>
      <c r="H5" s="24">
        <v>13000</v>
      </c>
      <c r="I5" s="24" t="s">
        <v>2</v>
      </c>
      <c r="J5" s="24" t="s">
        <v>548</v>
      </c>
      <c r="K5" s="24" t="s">
        <v>549</v>
      </c>
      <c r="L5" s="24" t="s">
        <v>550</v>
      </c>
      <c r="N5" s="24" t="b">
        <v>1</v>
      </c>
      <c r="O5" s="24" t="b">
        <v>0</v>
      </c>
      <c r="Q5" s="24" t="s">
        <v>511</v>
      </c>
      <c r="V5" s="92">
        <v>10000</v>
      </c>
      <c r="W5" s="92">
        <v>14999</v>
      </c>
      <c r="X5" s="24" t="str">
        <f t="shared" si="4"/>
        <v/>
      </c>
    </row>
    <row r="6" spans="1:24" x14ac:dyDescent="0.2">
      <c r="A6" s="17">
        <v>13500</v>
      </c>
      <c r="B6" s="15" t="s">
        <v>316</v>
      </c>
      <c r="C6" s="21">
        <f t="shared" si="0"/>
        <v>13500</v>
      </c>
      <c r="D6" s="21" t="str">
        <f t="shared" si="1"/>
        <v>Undeposited Funds</v>
      </c>
      <c r="E6" s="21" t="str">
        <f t="shared" si="2"/>
        <v/>
      </c>
      <c r="F6" s="21"/>
      <c r="G6" s="24">
        <f t="shared" si="3"/>
        <v>13500</v>
      </c>
      <c r="H6" s="24">
        <v>13500</v>
      </c>
      <c r="I6" s="24" t="s">
        <v>316</v>
      </c>
      <c r="J6" s="24" t="s">
        <v>548</v>
      </c>
      <c r="K6" s="24" t="s">
        <v>549</v>
      </c>
      <c r="L6" s="24" t="s">
        <v>550</v>
      </c>
      <c r="N6" s="24" t="b">
        <v>1</v>
      </c>
      <c r="O6" s="24" t="b">
        <v>0</v>
      </c>
      <c r="Q6" s="24" t="s">
        <v>511</v>
      </c>
      <c r="V6" s="92">
        <v>10000</v>
      </c>
      <c r="W6" s="92">
        <v>14999</v>
      </c>
      <c r="X6" s="24" t="str">
        <f t="shared" si="4"/>
        <v/>
      </c>
    </row>
    <row r="7" spans="1:24" x14ac:dyDescent="0.2">
      <c r="A7" s="17">
        <v>14000</v>
      </c>
      <c r="B7" s="15" t="s">
        <v>3</v>
      </c>
      <c r="C7" s="21">
        <f t="shared" si="0"/>
        <v>14000</v>
      </c>
      <c r="D7" s="21" t="str">
        <f t="shared" si="1"/>
        <v>Securities: Less than 90 Days</v>
      </c>
      <c r="E7" s="21" t="str">
        <f t="shared" si="2"/>
        <v/>
      </c>
      <c r="F7" s="21"/>
      <c r="G7" s="24">
        <f t="shared" si="3"/>
        <v>14000</v>
      </c>
      <c r="H7" s="24">
        <v>14000</v>
      </c>
      <c r="I7" s="24" t="s">
        <v>3</v>
      </c>
      <c r="J7" s="24" t="s">
        <v>548</v>
      </c>
      <c r="K7" s="24" t="s">
        <v>549</v>
      </c>
      <c r="L7" s="24" t="s">
        <v>550</v>
      </c>
      <c r="N7" s="24" t="b">
        <v>1</v>
      </c>
      <c r="O7" s="24" t="b">
        <v>0</v>
      </c>
      <c r="Q7" s="24" t="s">
        <v>511</v>
      </c>
      <c r="V7" s="92">
        <v>10000</v>
      </c>
      <c r="W7" s="92">
        <v>14999</v>
      </c>
      <c r="X7" s="24" t="str">
        <f t="shared" si="4"/>
        <v/>
      </c>
    </row>
    <row r="8" spans="1:24" x14ac:dyDescent="0.2">
      <c r="A8" s="17">
        <v>15000</v>
      </c>
      <c r="B8" s="15" t="s">
        <v>4</v>
      </c>
      <c r="C8" s="21">
        <f t="shared" si="0"/>
        <v>15000</v>
      </c>
      <c r="D8" s="21" t="str">
        <f t="shared" si="1"/>
        <v>Securities: Trading</v>
      </c>
      <c r="E8" s="21" t="str">
        <f t="shared" si="2"/>
        <v/>
      </c>
      <c r="F8" s="21"/>
      <c r="G8" s="24">
        <f t="shared" si="3"/>
        <v>15000</v>
      </c>
      <c r="H8" s="24">
        <v>15000</v>
      </c>
      <c r="I8" s="24" t="s">
        <v>4</v>
      </c>
      <c r="J8" s="24" t="s">
        <v>548</v>
      </c>
      <c r="K8" s="24" t="s">
        <v>549</v>
      </c>
      <c r="L8" s="24" t="s">
        <v>550</v>
      </c>
      <c r="N8" s="24" t="b">
        <v>1</v>
      </c>
      <c r="O8" s="24" t="b">
        <v>0</v>
      </c>
      <c r="Q8" s="24" t="s">
        <v>318</v>
      </c>
      <c r="V8" s="92">
        <v>15000</v>
      </c>
      <c r="W8" s="92">
        <v>15999</v>
      </c>
      <c r="X8" s="24" t="str">
        <f t="shared" si="4"/>
        <v/>
      </c>
    </row>
    <row r="9" spans="1:24" x14ac:dyDescent="0.2">
      <c r="A9" s="17">
        <v>16000</v>
      </c>
      <c r="B9" s="15" t="s">
        <v>5</v>
      </c>
      <c r="C9" s="21">
        <f t="shared" si="0"/>
        <v>16000</v>
      </c>
      <c r="D9" s="21" t="str">
        <f t="shared" si="1"/>
        <v>Securities: AFS</v>
      </c>
      <c r="E9" s="21" t="str">
        <f t="shared" si="2"/>
        <v/>
      </c>
      <c r="F9" s="21"/>
      <c r="G9" s="24">
        <f t="shared" si="3"/>
        <v>16000</v>
      </c>
      <c r="H9" s="24">
        <v>16000</v>
      </c>
      <c r="I9" s="24" t="s">
        <v>5</v>
      </c>
      <c r="J9" s="24" t="s">
        <v>548</v>
      </c>
      <c r="K9" s="24" t="s">
        <v>549</v>
      </c>
      <c r="L9" s="24" t="s">
        <v>550</v>
      </c>
      <c r="N9" s="24" t="b">
        <v>1</v>
      </c>
      <c r="O9" s="24" t="b">
        <v>0</v>
      </c>
      <c r="Q9" s="24" t="s">
        <v>502</v>
      </c>
      <c r="V9" s="92">
        <v>16000</v>
      </c>
      <c r="W9" s="92">
        <v>16999</v>
      </c>
      <c r="X9" s="24" t="str">
        <f t="shared" si="4"/>
        <v/>
      </c>
    </row>
    <row r="10" spans="1:24" x14ac:dyDescent="0.2">
      <c r="A10" s="17">
        <v>17000</v>
      </c>
      <c r="B10" s="15" t="s">
        <v>6</v>
      </c>
      <c r="C10" s="21">
        <f t="shared" si="0"/>
        <v>17000</v>
      </c>
      <c r="D10" s="21" t="str">
        <f t="shared" si="1"/>
        <v>Securities: HTM</v>
      </c>
      <c r="E10" s="21" t="str">
        <f t="shared" si="2"/>
        <v/>
      </c>
      <c r="F10" s="21"/>
      <c r="G10" s="24">
        <f t="shared" si="3"/>
        <v>17000</v>
      </c>
      <c r="H10" s="24">
        <v>17000</v>
      </c>
      <c r="I10" s="24" t="s">
        <v>6</v>
      </c>
      <c r="J10" s="24" t="s">
        <v>548</v>
      </c>
      <c r="K10" s="24" t="s">
        <v>549</v>
      </c>
      <c r="L10" s="24" t="s">
        <v>550</v>
      </c>
      <c r="N10" s="24" t="b">
        <v>1</v>
      </c>
      <c r="O10" s="24" t="b">
        <v>0</v>
      </c>
      <c r="Q10" s="24" t="s">
        <v>503</v>
      </c>
      <c r="V10" s="92">
        <v>17000</v>
      </c>
      <c r="W10" s="92">
        <v>17499</v>
      </c>
      <c r="X10" s="24" t="str">
        <f t="shared" si="4"/>
        <v/>
      </c>
    </row>
    <row r="11" spans="1:24" x14ac:dyDescent="0.2">
      <c r="A11" s="17">
        <v>17500</v>
      </c>
      <c r="B11" s="15" t="s">
        <v>500</v>
      </c>
      <c r="C11" s="21">
        <f t="shared" si="0"/>
        <v>17500</v>
      </c>
      <c r="D11" s="21" t="str">
        <f t="shared" si="1"/>
        <v>Derivative Asset - Current</v>
      </c>
      <c r="E11" s="21" t="str">
        <f t="shared" si="2"/>
        <v/>
      </c>
      <c r="F11" s="21"/>
      <c r="G11" s="24">
        <f t="shared" si="3"/>
        <v>17500</v>
      </c>
      <c r="H11" s="24">
        <v>17500</v>
      </c>
      <c r="I11" s="24" t="s">
        <v>500</v>
      </c>
      <c r="J11" s="24" t="s">
        <v>548</v>
      </c>
      <c r="K11" s="24" t="s">
        <v>549</v>
      </c>
      <c r="L11" s="24" t="s">
        <v>550</v>
      </c>
      <c r="N11" s="24" t="b">
        <v>1</v>
      </c>
      <c r="O11" s="24" t="b">
        <v>0</v>
      </c>
      <c r="Q11" s="24" t="s">
        <v>504</v>
      </c>
      <c r="V11" s="92">
        <v>17500</v>
      </c>
      <c r="W11" s="92">
        <v>17999</v>
      </c>
      <c r="X11" s="24" t="str">
        <f t="shared" si="4"/>
        <v/>
      </c>
    </row>
    <row r="12" spans="1:24" x14ac:dyDescent="0.2">
      <c r="A12" s="17">
        <v>18000</v>
      </c>
      <c r="B12" s="15" t="s">
        <v>527</v>
      </c>
      <c r="C12" s="21">
        <f t="shared" si="0"/>
        <v>18000</v>
      </c>
      <c r="D12" s="21" t="str">
        <f t="shared" si="1"/>
        <v>Investment in Sub - Current</v>
      </c>
      <c r="E12" s="21" t="str">
        <f t="shared" si="2"/>
        <v/>
      </c>
      <c r="F12" s="21"/>
      <c r="G12" s="24">
        <f t="shared" si="3"/>
        <v>18000</v>
      </c>
      <c r="H12" s="24">
        <v>18000</v>
      </c>
      <c r="I12" s="24" t="s">
        <v>527</v>
      </c>
      <c r="J12" s="24" t="s">
        <v>548</v>
      </c>
      <c r="K12" s="24" t="s">
        <v>549</v>
      </c>
      <c r="L12" s="24" t="s">
        <v>550</v>
      </c>
      <c r="N12" s="24" t="b">
        <v>1</v>
      </c>
      <c r="O12" s="24" t="b">
        <v>0</v>
      </c>
      <c r="Q12" s="24" t="s">
        <v>505</v>
      </c>
      <c r="V12" s="92">
        <v>18000</v>
      </c>
      <c r="W12" s="92">
        <v>18999</v>
      </c>
      <c r="X12" s="24" t="str">
        <f t="shared" si="4"/>
        <v/>
      </c>
    </row>
    <row r="13" spans="1:24" x14ac:dyDescent="0.2">
      <c r="A13" s="17">
        <v>19000</v>
      </c>
      <c r="B13" s="15" t="s">
        <v>7</v>
      </c>
      <c r="C13" s="21">
        <f t="shared" si="0"/>
        <v>19000</v>
      </c>
      <c r="D13" s="21" t="str">
        <f t="shared" si="1"/>
        <v>Investment in Unused Land</v>
      </c>
      <c r="E13" s="21" t="str">
        <f t="shared" si="2"/>
        <v/>
      </c>
      <c r="F13" s="21"/>
      <c r="G13" s="24">
        <f t="shared" si="3"/>
        <v>19000</v>
      </c>
      <c r="H13" s="24">
        <v>19000</v>
      </c>
      <c r="I13" s="24" t="s">
        <v>7</v>
      </c>
      <c r="J13" s="24" t="s">
        <v>548</v>
      </c>
      <c r="K13" s="24" t="s">
        <v>549</v>
      </c>
      <c r="L13" s="24" t="s">
        <v>550</v>
      </c>
      <c r="N13" s="24" t="b">
        <v>1</v>
      </c>
      <c r="O13" s="24" t="b">
        <v>0</v>
      </c>
      <c r="Q13" s="24" t="s">
        <v>319</v>
      </c>
      <c r="V13" s="92">
        <v>19000</v>
      </c>
      <c r="W13" s="92">
        <v>19999</v>
      </c>
      <c r="X13" s="24" t="str">
        <f t="shared" si="4"/>
        <v/>
      </c>
    </row>
    <row r="14" spans="1:24" x14ac:dyDescent="0.2">
      <c r="A14" s="17">
        <v>20000</v>
      </c>
      <c r="B14" s="15" t="s">
        <v>8</v>
      </c>
      <c r="C14" s="21">
        <f t="shared" si="0"/>
        <v>20000</v>
      </c>
      <c r="D14" s="21" t="str">
        <f t="shared" si="1"/>
        <v>Accounts Receivable: Trade</v>
      </c>
      <c r="E14" s="21" t="str">
        <f t="shared" si="2"/>
        <v/>
      </c>
      <c r="F14" s="21"/>
      <c r="G14" s="24">
        <f t="shared" si="3"/>
        <v>20000</v>
      </c>
      <c r="H14" s="24">
        <v>20000</v>
      </c>
      <c r="I14" s="24" t="s">
        <v>8</v>
      </c>
      <c r="J14" s="24" t="s">
        <v>548</v>
      </c>
      <c r="K14" s="24" t="s">
        <v>549</v>
      </c>
      <c r="L14" s="24" t="s">
        <v>550</v>
      </c>
      <c r="N14" s="24" t="b">
        <v>1</v>
      </c>
      <c r="O14" s="24" t="b">
        <v>0</v>
      </c>
      <c r="Q14" s="24" t="s">
        <v>320</v>
      </c>
      <c r="V14" s="92">
        <v>20000</v>
      </c>
      <c r="W14" s="92">
        <v>20199</v>
      </c>
      <c r="X14" s="24" t="str">
        <f t="shared" si="4"/>
        <v/>
      </c>
    </row>
    <row r="15" spans="1:24" x14ac:dyDescent="0.2">
      <c r="A15" s="17">
        <v>20199</v>
      </c>
      <c r="B15" s="15" t="s">
        <v>9</v>
      </c>
      <c r="C15" s="21">
        <f t="shared" si="0"/>
        <v>20199</v>
      </c>
      <c r="D15" s="21" t="str">
        <f t="shared" si="1"/>
        <v>Allowance for Doubtful Acct</v>
      </c>
      <c r="E15" s="21" t="str">
        <f t="shared" si="2"/>
        <v/>
      </c>
      <c r="F15" s="21"/>
      <c r="G15" s="24">
        <f t="shared" si="3"/>
        <v>20199</v>
      </c>
      <c r="H15" s="24">
        <v>20199</v>
      </c>
      <c r="I15" s="24" t="s">
        <v>9</v>
      </c>
      <c r="J15" s="24" t="s">
        <v>548</v>
      </c>
      <c r="K15" s="24" t="s">
        <v>549</v>
      </c>
      <c r="L15" s="24" t="s">
        <v>550</v>
      </c>
      <c r="N15" s="24" t="b">
        <v>1</v>
      </c>
      <c r="O15" s="24" t="b">
        <v>0</v>
      </c>
      <c r="Q15" s="24" t="s">
        <v>320</v>
      </c>
      <c r="V15" s="92">
        <v>20000</v>
      </c>
      <c r="W15" s="92">
        <v>20199</v>
      </c>
      <c r="X15" s="24" t="str">
        <f t="shared" si="4"/>
        <v/>
      </c>
    </row>
    <row r="16" spans="1:24" x14ac:dyDescent="0.2">
      <c r="A16" s="17">
        <v>20200</v>
      </c>
      <c r="B16" s="15" t="s">
        <v>10</v>
      </c>
      <c r="C16" s="21">
        <f t="shared" si="0"/>
        <v>20200</v>
      </c>
      <c r="D16" s="21" t="str">
        <f t="shared" si="1"/>
        <v>Accrued Interest Receivable</v>
      </c>
      <c r="E16" s="21" t="str">
        <f t="shared" si="2"/>
        <v/>
      </c>
      <c r="F16" s="21"/>
      <c r="G16" s="24">
        <f t="shared" si="3"/>
        <v>20200</v>
      </c>
      <c r="H16" s="24">
        <v>20200</v>
      </c>
      <c r="I16" s="24" t="s">
        <v>10</v>
      </c>
      <c r="J16" s="24" t="s">
        <v>548</v>
      </c>
      <c r="K16" s="24" t="s">
        <v>549</v>
      </c>
      <c r="L16" s="24" t="s">
        <v>550</v>
      </c>
      <c r="N16" s="24" t="b">
        <v>1</v>
      </c>
      <c r="O16" s="24" t="b">
        <v>0</v>
      </c>
      <c r="Q16" s="24" t="s">
        <v>321</v>
      </c>
      <c r="V16" s="92">
        <v>20200</v>
      </c>
      <c r="W16" s="92">
        <v>23999</v>
      </c>
      <c r="X16" s="24" t="str">
        <f t="shared" si="4"/>
        <v/>
      </c>
    </row>
    <row r="17" spans="1:24" x14ac:dyDescent="0.2">
      <c r="A17" s="17">
        <v>20600</v>
      </c>
      <c r="B17" s="15" t="s">
        <v>195</v>
      </c>
      <c r="C17" s="21">
        <f t="shared" si="0"/>
        <v>20600</v>
      </c>
      <c r="D17" s="21" t="str">
        <f t="shared" si="1"/>
        <v>Accrued Dividends Receivable</v>
      </c>
      <c r="E17" s="21" t="str">
        <f t="shared" si="2"/>
        <v/>
      </c>
      <c r="F17" s="21"/>
      <c r="G17" s="24">
        <f t="shared" si="3"/>
        <v>20600</v>
      </c>
      <c r="H17" s="24">
        <v>20600</v>
      </c>
      <c r="I17" s="24" t="s">
        <v>195</v>
      </c>
      <c r="J17" s="24" t="s">
        <v>548</v>
      </c>
      <c r="K17" s="24" t="s">
        <v>549</v>
      </c>
      <c r="L17" s="24" t="s">
        <v>550</v>
      </c>
      <c r="N17" s="24" t="b">
        <v>1</v>
      </c>
      <c r="O17" s="24" t="b">
        <v>0</v>
      </c>
      <c r="Q17" s="24" t="s">
        <v>321</v>
      </c>
      <c r="V17" s="92">
        <v>20200</v>
      </c>
      <c r="W17" s="92">
        <v>23999</v>
      </c>
      <c r="X17" s="24" t="str">
        <f t="shared" si="4"/>
        <v/>
      </c>
    </row>
    <row r="18" spans="1:24" x14ac:dyDescent="0.2">
      <c r="A18" s="17">
        <v>20700</v>
      </c>
      <c r="B18" s="15" t="s">
        <v>11</v>
      </c>
      <c r="C18" s="21">
        <f t="shared" si="0"/>
        <v>20700</v>
      </c>
      <c r="D18" s="21" t="str">
        <f t="shared" si="1"/>
        <v>Unbilled Revenue</v>
      </c>
      <c r="E18" s="21" t="str">
        <f t="shared" si="2"/>
        <v/>
      </c>
      <c r="F18" s="21"/>
      <c r="G18" s="24">
        <f t="shared" si="3"/>
        <v>20700</v>
      </c>
      <c r="H18" s="24">
        <v>20700</v>
      </c>
      <c r="I18" s="24" t="s">
        <v>11</v>
      </c>
      <c r="J18" s="24" t="s">
        <v>548</v>
      </c>
      <c r="K18" s="24" t="s">
        <v>549</v>
      </c>
      <c r="L18" s="24" t="s">
        <v>550</v>
      </c>
      <c r="N18" s="24" t="b">
        <v>1</v>
      </c>
      <c r="O18" s="24" t="b">
        <v>0</v>
      </c>
      <c r="Q18" s="24" t="s">
        <v>321</v>
      </c>
      <c r="V18" s="92">
        <v>20200</v>
      </c>
      <c r="W18" s="92">
        <v>23999</v>
      </c>
      <c r="X18" s="24" t="str">
        <f t="shared" si="4"/>
        <v/>
      </c>
    </row>
    <row r="19" spans="1:24" x14ac:dyDescent="0.2">
      <c r="A19" s="17">
        <v>20800</v>
      </c>
      <c r="B19" s="15" t="s">
        <v>202</v>
      </c>
      <c r="C19" s="21">
        <f t="shared" si="0"/>
        <v>20800</v>
      </c>
      <c r="D19" s="21" t="str">
        <f t="shared" si="1"/>
        <v>Contributions Receivable</v>
      </c>
      <c r="E19" s="21" t="str">
        <f t="shared" si="2"/>
        <v/>
      </c>
      <c r="F19" s="21"/>
      <c r="G19" s="24">
        <f t="shared" si="3"/>
        <v>20800</v>
      </c>
      <c r="H19" s="24">
        <v>20800</v>
      </c>
      <c r="I19" s="24" t="s">
        <v>202</v>
      </c>
      <c r="J19" s="24" t="s">
        <v>548</v>
      </c>
      <c r="K19" s="24" t="s">
        <v>549</v>
      </c>
      <c r="L19" s="24" t="s">
        <v>550</v>
      </c>
      <c r="N19" s="24" t="b">
        <v>1</v>
      </c>
      <c r="O19" s="24" t="b">
        <v>0</v>
      </c>
      <c r="Q19" s="24" t="s">
        <v>321</v>
      </c>
      <c r="V19" s="92">
        <v>20200</v>
      </c>
      <c r="W19" s="92">
        <v>23999</v>
      </c>
      <c r="X19" s="24" t="str">
        <f t="shared" si="4"/>
        <v/>
      </c>
    </row>
    <row r="20" spans="1:24" x14ac:dyDescent="0.2">
      <c r="A20" s="17">
        <v>20900</v>
      </c>
      <c r="B20" s="15" t="s">
        <v>13</v>
      </c>
      <c r="C20" s="21">
        <f t="shared" si="0"/>
        <v>20900</v>
      </c>
      <c r="D20" s="21" t="str">
        <f t="shared" si="1"/>
        <v>Other Receivables</v>
      </c>
      <c r="E20" s="21" t="str">
        <f t="shared" si="2"/>
        <v/>
      </c>
      <c r="F20" s="21"/>
      <c r="G20" s="24">
        <f t="shared" si="3"/>
        <v>20900</v>
      </c>
      <c r="H20" s="24">
        <v>20900</v>
      </c>
      <c r="I20" s="24" t="s">
        <v>13</v>
      </c>
      <c r="J20" s="24" t="s">
        <v>548</v>
      </c>
      <c r="K20" s="24" t="s">
        <v>549</v>
      </c>
      <c r="L20" s="24" t="s">
        <v>550</v>
      </c>
      <c r="N20" s="24" t="b">
        <v>1</v>
      </c>
      <c r="O20" s="24" t="b">
        <v>0</v>
      </c>
      <c r="Q20" s="24" t="s">
        <v>321</v>
      </c>
      <c r="V20" s="92">
        <v>20200</v>
      </c>
      <c r="W20" s="92">
        <v>23999</v>
      </c>
      <c r="X20" s="24" t="str">
        <f t="shared" si="4"/>
        <v/>
      </c>
    </row>
    <row r="21" spans="1:24" x14ac:dyDescent="0.2">
      <c r="A21" s="17">
        <v>21000</v>
      </c>
      <c r="B21" s="15" t="s">
        <v>207</v>
      </c>
      <c r="C21" s="21">
        <f t="shared" si="0"/>
        <v>21000</v>
      </c>
      <c r="D21" s="21" t="str">
        <f t="shared" si="1"/>
        <v>Due from Partner</v>
      </c>
      <c r="E21" s="21" t="str">
        <f t="shared" si="2"/>
        <v/>
      </c>
      <c r="F21" s="21"/>
      <c r="G21" s="24">
        <f t="shared" si="3"/>
        <v>21000</v>
      </c>
      <c r="H21" s="24">
        <v>21000</v>
      </c>
      <c r="I21" s="24" t="s">
        <v>207</v>
      </c>
      <c r="J21" s="24" t="s">
        <v>548</v>
      </c>
      <c r="K21" s="24" t="s">
        <v>549</v>
      </c>
      <c r="L21" s="24" t="s">
        <v>550</v>
      </c>
      <c r="N21" s="24" t="b">
        <v>1</v>
      </c>
      <c r="O21" s="24" t="b">
        <v>0</v>
      </c>
      <c r="Q21" s="24" t="s">
        <v>321</v>
      </c>
      <c r="V21" s="92">
        <v>20200</v>
      </c>
      <c r="W21" s="92">
        <v>23999</v>
      </c>
      <c r="X21" s="24" t="str">
        <f t="shared" si="4"/>
        <v/>
      </c>
    </row>
    <row r="22" spans="1:24" x14ac:dyDescent="0.2">
      <c r="A22" s="17">
        <v>22000</v>
      </c>
      <c r="B22" s="15" t="s">
        <v>15</v>
      </c>
      <c r="C22" s="21">
        <f t="shared" si="0"/>
        <v>22000</v>
      </c>
      <c r="D22" s="21" t="str">
        <f t="shared" si="1"/>
        <v>Employee Loans</v>
      </c>
      <c r="E22" s="21" t="str">
        <f t="shared" si="2"/>
        <v/>
      </c>
      <c r="F22" s="21"/>
      <c r="G22" s="24">
        <f t="shared" si="3"/>
        <v>22000</v>
      </c>
      <c r="H22" s="24">
        <v>22000</v>
      </c>
      <c r="I22" s="24" t="s">
        <v>15</v>
      </c>
      <c r="J22" s="24" t="s">
        <v>548</v>
      </c>
      <c r="K22" s="24" t="s">
        <v>549</v>
      </c>
      <c r="L22" s="24" t="s">
        <v>550</v>
      </c>
      <c r="N22" s="24" t="b">
        <v>1</v>
      </c>
      <c r="O22" s="24" t="b">
        <v>0</v>
      </c>
      <c r="Q22" s="24" t="s">
        <v>321</v>
      </c>
      <c r="V22" s="92">
        <v>20200</v>
      </c>
      <c r="W22" s="92">
        <v>23999</v>
      </c>
      <c r="X22" s="24" t="str">
        <f t="shared" si="4"/>
        <v/>
      </c>
    </row>
    <row r="23" spans="1:24" x14ac:dyDescent="0.2">
      <c r="A23" s="17">
        <v>23000</v>
      </c>
      <c r="B23" s="15" t="s">
        <v>16</v>
      </c>
      <c r="C23" s="21">
        <f t="shared" si="0"/>
        <v>23000</v>
      </c>
      <c r="D23" s="21" t="str">
        <f t="shared" si="1"/>
        <v>Interco Receivable</v>
      </c>
      <c r="E23" s="21" t="str">
        <f t="shared" si="2"/>
        <v/>
      </c>
      <c r="F23" s="21"/>
      <c r="G23" s="24">
        <f t="shared" si="3"/>
        <v>23000</v>
      </c>
      <c r="H23" s="24">
        <v>23000</v>
      </c>
      <c r="I23" s="24" t="s">
        <v>16</v>
      </c>
      <c r="J23" s="24" t="s">
        <v>548</v>
      </c>
      <c r="K23" s="24" t="s">
        <v>549</v>
      </c>
      <c r="L23" s="24" t="s">
        <v>550</v>
      </c>
      <c r="N23" s="24" t="b">
        <v>1</v>
      </c>
      <c r="O23" s="24" t="b">
        <v>0</v>
      </c>
      <c r="Q23" s="24" t="s">
        <v>321</v>
      </c>
      <c r="V23" s="92">
        <v>20200</v>
      </c>
      <c r="W23" s="92">
        <v>23999</v>
      </c>
      <c r="X23" s="24" t="str">
        <f t="shared" si="4"/>
        <v/>
      </c>
    </row>
    <row r="24" spans="1:24" x14ac:dyDescent="0.2">
      <c r="A24" s="17">
        <v>24000</v>
      </c>
      <c r="B24" s="15" t="s">
        <v>17</v>
      </c>
      <c r="C24" s="21">
        <f t="shared" si="0"/>
        <v>24000</v>
      </c>
      <c r="D24" s="21" t="str">
        <f t="shared" si="1"/>
        <v>Inventory - Finished Goods</v>
      </c>
      <c r="E24" s="21" t="str">
        <f t="shared" si="2"/>
        <v/>
      </c>
      <c r="F24" s="21"/>
      <c r="G24" s="24">
        <f t="shared" si="3"/>
        <v>24000</v>
      </c>
      <c r="H24" s="24">
        <v>24000</v>
      </c>
      <c r="I24" s="24" t="s">
        <v>17</v>
      </c>
      <c r="J24" s="24" t="s">
        <v>548</v>
      </c>
      <c r="K24" s="24" t="s">
        <v>549</v>
      </c>
      <c r="L24" s="24" t="s">
        <v>550</v>
      </c>
      <c r="N24" s="24" t="b">
        <v>1</v>
      </c>
      <c r="O24" s="24" t="b">
        <v>0</v>
      </c>
      <c r="Q24" s="24" t="s">
        <v>322</v>
      </c>
      <c r="V24" s="92">
        <v>24000</v>
      </c>
      <c r="W24" s="92">
        <v>24499</v>
      </c>
      <c r="X24" s="24" t="str">
        <f t="shared" si="4"/>
        <v/>
      </c>
    </row>
    <row r="25" spans="1:24" x14ac:dyDescent="0.2">
      <c r="A25" s="17">
        <v>24500</v>
      </c>
      <c r="B25" s="26" t="s">
        <v>196</v>
      </c>
      <c r="C25" s="21">
        <f t="shared" si="0"/>
        <v>24500</v>
      </c>
      <c r="D25" s="21" t="str">
        <f t="shared" si="1"/>
        <v>Inventory - Work-in-Process</v>
      </c>
      <c r="E25" s="21" t="str">
        <f t="shared" si="2"/>
        <v/>
      </c>
      <c r="F25" s="21"/>
      <c r="G25" s="24">
        <f t="shared" si="3"/>
        <v>24500</v>
      </c>
      <c r="H25" s="24">
        <v>24500</v>
      </c>
      <c r="I25" s="24" t="s">
        <v>196</v>
      </c>
      <c r="J25" s="24" t="s">
        <v>548</v>
      </c>
      <c r="K25" s="24" t="s">
        <v>549</v>
      </c>
      <c r="L25" s="24" t="s">
        <v>550</v>
      </c>
      <c r="N25" s="24" t="b">
        <v>1</v>
      </c>
      <c r="O25" s="24" t="b">
        <v>0</v>
      </c>
      <c r="Q25" s="24" t="s">
        <v>538</v>
      </c>
      <c r="V25" s="92">
        <v>24500</v>
      </c>
      <c r="W25" s="92">
        <v>24999</v>
      </c>
      <c r="X25" s="24" t="str">
        <f t="shared" si="4"/>
        <v/>
      </c>
    </row>
    <row r="26" spans="1:24" x14ac:dyDescent="0.2">
      <c r="A26" s="17">
        <v>25000</v>
      </c>
      <c r="B26" s="15" t="s">
        <v>18</v>
      </c>
      <c r="C26" s="21">
        <f t="shared" si="0"/>
        <v>25000</v>
      </c>
      <c r="D26" s="21" t="str">
        <f t="shared" si="1"/>
        <v>Inventory - Raw Materials</v>
      </c>
      <c r="E26" s="21" t="str">
        <f t="shared" si="2"/>
        <v/>
      </c>
      <c r="F26" s="21"/>
      <c r="G26" s="24">
        <f t="shared" si="3"/>
        <v>25000</v>
      </c>
      <c r="H26" s="24">
        <v>25000</v>
      </c>
      <c r="I26" s="24" t="s">
        <v>18</v>
      </c>
      <c r="J26" s="24" t="s">
        <v>548</v>
      </c>
      <c r="K26" s="24" t="s">
        <v>549</v>
      </c>
      <c r="L26" s="24" t="s">
        <v>550</v>
      </c>
      <c r="N26" s="24" t="b">
        <v>1</v>
      </c>
      <c r="O26" s="24" t="b">
        <v>0</v>
      </c>
      <c r="Q26" s="24" t="s">
        <v>323</v>
      </c>
      <c r="V26" s="92">
        <v>25000</v>
      </c>
      <c r="W26" s="92">
        <v>25299</v>
      </c>
      <c r="X26" s="24" t="str">
        <f t="shared" si="4"/>
        <v/>
      </c>
    </row>
    <row r="27" spans="1:24" x14ac:dyDescent="0.2">
      <c r="A27" s="17">
        <v>25300</v>
      </c>
      <c r="B27" s="15" t="s">
        <v>19</v>
      </c>
      <c r="C27" s="21">
        <f t="shared" si="0"/>
        <v>25300</v>
      </c>
      <c r="D27" s="21" t="str">
        <f t="shared" si="1"/>
        <v>WIP/CIP</v>
      </c>
      <c r="E27" s="21" t="str">
        <f t="shared" si="2"/>
        <v/>
      </c>
      <c r="F27" s="21"/>
      <c r="G27" s="24">
        <f t="shared" si="3"/>
        <v>25300</v>
      </c>
      <c r="H27" s="24">
        <v>25300</v>
      </c>
      <c r="I27" s="24" t="s">
        <v>19</v>
      </c>
      <c r="J27" s="24" t="s">
        <v>548</v>
      </c>
      <c r="K27" s="24" t="s">
        <v>549</v>
      </c>
      <c r="L27" s="24" t="s">
        <v>550</v>
      </c>
      <c r="N27" s="24" t="b">
        <v>1</v>
      </c>
      <c r="O27" s="24" t="b">
        <v>0</v>
      </c>
      <c r="Q27" s="24" t="s">
        <v>324</v>
      </c>
      <c r="V27" s="92">
        <v>25300</v>
      </c>
      <c r="W27" s="92">
        <v>25499</v>
      </c>
      <c r="X27" s="24" t="str">
        <f t="shared" si="4"/>
        <v/>
      </c>
    </row>
    <row r="28" spans="1:24" x14ac:dyDescent="0.2">
      <c r="A28" s="17">
        <v>25500</v>
      </c>
      <c r="B28" s="15" t="s">
        <v>512</v>
      </c>
      <c r="C28" s="21">
        <f t="shared" si="0"/>
        <v>25500</v>
      </c>
      <c r="D28" s="21" t="str">
        <f t="shared" si="1"/>
        <v>Other Current Asset (1)</v>
      </c>
      <c r="E28" s="21" t="str">
        <f t="shared" si="2"/>
        <v/>
      </c>
      <c r="F28" s="21"/>
      <c r="G28" s="24">
        <f t="shared" si="3"/>
        <v>25500</v>
      </c>
      <c r="H28" s="24">
        <v>25500</v>
      </c>
      <c r="I28" s="24" t="s">
        <v>512</v>
      </c>
      <c r="J28" s="24" t="s">
        <v>548</v>
      </c>
      <c r="K28" s="24" t="s">
        <v>549</v>
      </c>
      <c r="L28" s="24" t="s">
        <v>550</v>
      </c>
      <c r="N28" s="24" t="b">
        <v>1</v>
      </c>
      <c r="O28" s="24" t="b">
        <v>0</v>
      </c>
      <c r="Q28" s="24" t="s">
        <v>327</v>
      </c>
      <c r="V28" s="92">
        <v>25500</v>
      </c>
      <c r="W28" s="92">
        <v>25999</v>
      </c>
      <c r="X28" s="24" t="str">
        <f t="shared" si="4"/>
        <v/>
      </c>
    </row>
    <row r="29" spans="1:24" x14ac:dyDescent="0.2">
      <c r="A29" s="17">
        <v>26000</v>
      </c>
      <c r="B29" s="15" t="s">
        <v>262</v>
      </c>
      <c r="C29" s="21">
        <f t="shared" si="0"/>
        <v>26000</v>
      </c>
      <c r="D29" s="21" t="str">
        <f t="shared" si="1"/>
        <v>Prepaid Expense - Trade</v>
      </c>
      <c r="E29" s="21" t="str">
        <f t="shared" si="2"/>
        <v/>
      </c>
      <c r="F29" s="21"/>
      <c r="G29" s="24">
        <f t="shared" si="3"/>
        <v>26000</v>
      </c>
      <c r="H29" s="24">
        <v>26000</v>
      </c>
      <c r="I29" s="24" t="s">
        <v>262</v>
      </c>
      <c r="J29" s="24" t="s">
        <v>548</v>
      </c>
      <c r="K29" s="24" t="s">
        <v>549</v>
      </c>
      <c r="L29" s="24" t="s">
        <v>550</v>
      </c>
      <c r="N29" s="24" t="b">
        <v>1</v>
      </c>
      <c r="O29" s="24" t="b">
        <v>0</v>
      </c>
      <c r="Q29" s="24" t="s">
        <v>325</v>
      </c>
      <c r="V29" s="92">
        <v>26000</v>
      </c>
      <c r="W29" s="92">
        <v>26999</v>
      </c>
      <c r="X29" s="24" t="str">
        <f t="shared" si="4"/>
        <v/>
      </c>
    </row>
    <row r="30" spans="1:24" x14ac:dyDescent="0.2">
      <c r="A30" s="17">
        <v>26100</v>
      </c>
      <c r="B30" s="15" t="s">
        <v>263</v>
      </c>
      <c r="C30" s="21">
        <f t="shared" si="0"/>
        <v>26100</v>
      </c>
      <c r="D30" s="21" t="str">
        <f t="shared" si="1"/>
        <v>Prepaid Expense - Rent</v>
      </c>
      <c r="E30" s="21" t="str">
        <f t="shared" si="2"/>
        <v/>
      </c>
      <c r="F30" s="21"/>
      <c r="G30" s="24">
        <f t="shared" si="3"/>
        <v>26100</v>
      </c>
      <c r="H30" s="24">
        <v>26100</v>
      </c>
      <c r="I30" s="24" t="s">
        <v>263</v>
      </c>
      <c r="J30" s="24" t="s">
        <v>548</v>
      </c>
      <c r="K30" s="24" t="s">
        <v>549</v>
      </c>
      <c r="L30" s="24" t="s">
        <v>550</v>
      </c>
      <c r="N30" s="24" t="b">
        <v>1</v>
      </c>
      <c r="O30" s="24" t="b">
        <v>0</v>
      </c>
      <c r="Q30" s="24" t="s">
        <v>325</v>
      </c>
      <c r="V30" s="92">
        <v>26000</v>
      </c>
      <c r="W30" s="92">
        <v>26999</v>
      </c>
      <c r="X30" s="24" t="str">
        <f t="shared" si="4"/>
        <v/>
      </c>
    </row>
    <row r="31" spans="1:24" x14ac:dyDescent="0.2">
      <c r="A31" s="17">
        <v>26200</v>
      </c>
      <c r="B31" s="15" t="s">
        <v>264</v>
      </c>
      <c r="C31" s="21">
        <f t="shared" si="0"/>
        <v>26200</v>
      </c>
      <c r="D31" s="21" t="str">
        <f t="shared" si="1"/>
        <v>Prepaid Expense - Insurance</v>
      </c>
      <c r="E31" s="21" t="str">
        <f t="shared" si="2"/>
        <v/>
      </c>
      <c r="F31" s="21"/>
      <c r="G31" s="24">
        <f t="shared" si="3"/>
        <v>26200</v>
      </c>
      <c r="H31" s="24">
        <v>26200</v>
      </c>
      <c r="I31" s="24" t="s">
        <v>264</v>
      </c>
      <c r="J31" s="24" t="s">
        <v>548</v>
      </c>
      <c r="K31" s="24" t="s">
        <v>549</v>
      </c>
      <c r="L31" s="24" t="s">
        <v>550</v>
      </c>
      <c r="N31" s="24" t="b">
        <v>1</v>
      </c>
      <c r="O31" s="24" t="b">
        <v>0</v>
      </c>
      <c r="Q31" s="24" t="s">
        <v>325</v>
      </c>
      <c r="V31" s="92">
        <v>26000</v>
      </c>
      <c r="W31" s="92">
        <v>26999</v>
      </c>
      <c r="X31" s="24" t="str">
        <f t="shared" si="4"/>
        <v/>
      </c>
    </row>
    <row r="32" spans="1:24" x14ac:dyDescent="0.2">
      <c r="A32" s="17">
        <v>27000</v>
      </c>
      <c r="B32" s="15" t="s">
        <v>20</v>
      </c>
      <c r="C32" s="21">
        <f t="shared" si="0"/>
        <v>27000</v>
      </c>
      <c r="D32" s="21" t="str">
        <f t="shared" si="1"/>
        <v>Notes Receivable - Current</v>
      </c>
      <c r="E32" s="21" t="str">
        <f t="shared" si="2"/>
        <v/>
      </c>
      <c r="F32" s="21"/>
      <c r="G32" s="24">
        <f t="shared" si="3"/>
        <v>27000</v>
      </c>
      <c r="H32" s="24">
        <v>27000</v>
      </c>
      <c r="I32" s="24" t="s">
        <v>20</v>
      </c>
      <c r="J32" s="24" t="s">
        <v>548</v>
      </c>
      <c r="K32" s="24" t="s">
        <v>549</v>
      </c>
      <c r="L32" s="24" t="s">
        <v>550</v>
      </c>
      <c r="N32" s="24" t="b">
        <v>1</v>
      </c>
      <c r="O32" s="24" t="b">
        <v>0</v>
      </c>
      <c r="Q32" s="24" t="s">
        <v>326</v>
      </c>
      <c r="V32" s="92">
        <v>27000</v>
      </c>
      <c r="W32" s="92">
        <v>27999</v>
      </c>
      <c r="X32" s="24" t="str">
        <f t="shared" si="4"/>
        <v/>
      </c>
    </row>
    <row r="33" spans="1:24" x14ac:dyDescent="0.2">
      <c r="A33" s="17">
        <v>28000</v>
      </c>
      <c r="B33" s="15" t="s">
        <v>513</v>
      </c>
      <c r="C33" s="21">
        <f t="shared" si="0"/>
        <v>28000</v>
      </c>
      <c r="D33" s="21" t="str">
        <f t="shared" si="1"/>
        <v>Other Current Asset (2)</v>
      </c>
      <c r="E33" s="21" t="str">
        <f t="shared" si="2"/>
        <v/>
      </c>
      <c r="F33" s="21"/>
      <c r="G33" s="24">
        <f t="shared" si="3"/>
        <v>28000</v>
      </c>
      <c r="H33" s="24">
        <v>28000</v>
      </c>
      <c r="I33" s="24" t="s">
        <v>513</v>
      </c>
      <c r="J33" s="24" t="s">
        <v>548</v>
      </c>
      <c r="K33" s="24" t="s">
        <v>549</v>
      </c>
      <c r="L33" s="24" t="s">
        <v>550</v>
      </c>
      <c r="N33" s="24" t="b">
        <v>1</v>
      </c>
      <c r="O33" s="24" t="b">
        <v>0</v>
      </c>
      <c r="Q33" s="24" t="s">
        <v>336</v>
      </c>
      <c r="V33" s="92">
        <v>28000</v>
      </c>
      <c r="W33" s="92">
        <v>28999</v>
      </c>
      <c r="X33" s="24" t="str">
        <f t="shared" si="4"/>
        <v/>
      </c>
    </row>
    <row r="34" spans="1:24" x14ac:dyDescent="0.2">
      <c r="A34" s="17" t="s">
        <v>209</v>
      </c>
      <c r="B34" s="15" t="s">
        <v>209</v>
      </c>
      <c r="C34" s="21" t="e">
        <f t="shared" si="0"/>
        <v>#N/A</v>
      </c>
      <c r="D34" s="21" t="e">
        <f t="shared" si="1"/>
        <v>#N/A</v>
      </c>
      <c r="E34" s="21" t="e">
        <f t="shared" si="2"/>
        <v>#N/A</v>
      </c>
      <c r="F34" s="21"/>
      <c r="G34" s="24">
        <f t="shared" si="3"/>
        <v>29100</v>
      </c>
      <c r="H34" s="24">
        <v>29100</v>
      </c>
      <c r="I34" s="24" t="s">
        <v>514</v>
      </c>
      <c r="J34" s="24" t="s">
        <v>548</v>
      </c>
      <c r="K34" s="24" t="s">
        <v>549</v>
      </c>
      <c r="L34" s="24" t="s">
        <v>550</v>
      </c>
      <c r="N34" s="24" t="b">
        <v>1</v>
      </c>
      <c r="O34" s="24" t="b">
        <v>0</v>
      </c>
      <c r="Q34" s="24" t="s">
        <v>337</v>
      </c>
      <c r="V34" s="92">
        <v>29100</v>
      </c>
      <c r="W34" s="92">
        <v>29999</v>
      </c>
      <c r="X34" s="24" t="str">
        <f t="shared" si="4"/>
        <v/>
      </c>
    </row>
    <row r="35" spans="1:24" x14ac:dyDescent="0.2">
      <c r="A35" s="17">
        <v>29100</v>
      </c>
      <c r="B35" s="15" t="s">
        <v>514</v>
      </c>
      <c r="C35" s="21">
        <f t="shared" si="0"/>
        <v>29100</v>
      </c>
      <c r="D35" s="21" t="str">
        <f t="shared" si="1"/>
        <v>Other Current Asset (3)</v>
      </c>
      <c r="E35" s="21" t="str">
        <f t="shared" si="2"/>
        <v/>
      </c>
      <c r="F35" s="21"/>
      <c r="G35" s="24">
        <f t="shared" si="3"/>
        <v>30000</v>
      </c>
      <c r="H35" s="24">
        <v>30000</v>
      </c>
      <c r="I35" s="24" t="s">
        <v>22</v>
      </c>
      <c r="J35" s="24" t="s">
        <v>548</v>
      </c>
      <c r="K35" s="24" t="s">
        <v>549</v>
      </c>
      <c r="L35" s="24" t="s">
        <v>550</v>
      </c>
      <c r="N35" s="24" t="b">
        <v>1</v>
      </c>
      <c r="O35" s="24" t="b">
        <v>0</v>
      </c>
      <c r="Q35" s="24" t="s">
        <v>328</v>
      </c>
      <c r="V35" s="92">
        <v>30000</v>
      </c>
      <c r="W35" s="92">
        <v>33999</v>
      </c>
      <c r="X35" s="24" t="str">
        <f t="shared" si="4"/>
        <v/>
      </c>
    </row>
    <row r="36" spans="1:24" x14ac:dyDescent="0.2">
      <c r="A36" s="17">
        <v>30000</v>
      </c>
      <c r="B36" s="15" t="s">
        <v>22</v>
      </c>
      <c r="C36" s="21">
        <f t="shared" si="0"/>
        <v>30000</v>
      </c>
      <c r="D36" s="21" t="str">
        <f t="shared" si="1"/>
        <v>Autos &amp; Trucks</v>
      </c>
      <c r="E36" s="21" t="str">
        <f t="shared" si="2"/>
        <v/>
      </c>
      <c r="F36" s="21"/>
      <c r="G36" s="24">
        <f t="shared" si="3"/>
        <v>30500</v>
      </c>
      <c r="H36" s="24">
        <v>30500</v>
      </c>
      <c r="I36" s="24" t="s">
        <v>23</v>
      </c>
      <c r="J36" s="24" t="s">
        <v>548</v>
      </c>
      <c r="K36" s="24" t="s">
        <v>549</v>
      </c>
      <c r="L36" s="24" t="s">
        <v>550</v>
      </c>
      <c r="N36" s="24" t="b">
        <v>1</v>
      </c>
      <c r="O36" s="24" t="b">
        <v>0</v>
      </c>
      <c r="Q36" s="24" t="s">
        <v>328</v>
      </c>
      <c r="V36" s="92">
        <v>30000</v>
      </c>
      <c r="W36" s="92">
        <v>33999</v>
      </c>
      <c r="X36" s="24" t="str">
        <f t="shared" si="4"/>
        <v/>
      </c>
    </row>
    <row r="37" spans="1:24" x14ac:dyDescent="0.2">
      <c r="A37" s="17">
        <v>30500</v>
      </c>
      <c r="B37" s="15" t="s">
        <v>23</v>
      </c>
      <c r="C37" s="21">
        <f t="shared" si="0"/>
        <v>30500</v>
      </c>
      <c r="D37" s="21" t="str">
        <f t="shared" si="1"/>
        <v>Furn &amp; Fixtures</v>
      </c>
      <c r="E37" s="21" t="str">
        <f t="shared" si="2"/>
        <v/>
      </c>
      <c r="F37" s="21"/>
      <c r="G37" s="24">
        <f t="shared" si="3"/>
        <v>31000</v>
      </c>
      <c r="H37" s="24">
        <v>31000</v>
      </c>
      <c r="I37" s="24" t="s">
        <v>24</v>
      </c>
      <c r="J37" s="24" t="s">
        <v>548</v>
      </c>
      <c r="K37" s="24" t="s">
        <v>549</v>
      </c>
      <c r="L37" s="24" t="s">
        <v>550</v>
      </c>
      <c r="N37" s="24" t="b">
        <v>1</v>
      </c>
      <c r="O37" s="24" t="b">
        <v>0</v>
      </c>
      <c r="Q37" s="24" t="s">
        <v>328</v>
      </c>
      <c r="V37" s="92">
        <v>30000</v>
      </c>
      <c r="W37" s="92">
        <v>33999</v>
      </c>
      <c r="X37" s="24" t="str">
        <f t="shared" si="4"/>
        <v/>
      </c>
    </row>
    <row r="38" spans="1:24" x14ac:dyDescent="0.2">
      <c r="A38" s="17">
        <v>31000</v>
      </c>
      <c r="B38" s="15" t="s">
        <v>24</v>
      </c>
      <c r="C38" s="21">
        <f t="shared" si="0"/>
        <v>31000</v>
      </c>
      <c r="D38" s="21" t="str">
        <f t="shared" si="1"/>
        <v>Equipment</v>
      </c>
      <c r="E38" s="21" t="str">
        <f t="shared" si="2"/>
        <v/>
      </c>
      <c r="F38" s="21"/>
      <c r="G38" s="24">
        <f t="shared" si="3"/>
        <v>31400</v>
      </c>
      <c r="H38" s="24">
        <v>31400</v>
      </c>
      <c r="I38" s="24" t="s">
        <v>532</v>
      </c>
      <c r="J38" s="24" t="s">
        <v>548</v>
      </c>
      <c r="K38" s="24" t="s">
        <v>549</v>
      </c>
      <c r="L38" s="24" t="s">
        <v>550</v>
      </c>
      <c r="N38" s="24" t="b">
        <v>1</v>
      </c>
      <c r="O38" s="24" t="b">
        <v>0</v>
      </c>
      <c r="Q38" s="24" t="s">
        <v>328</v>
      </c>
      <c r="V38" s="92">
        <v>30000</v>
      </c>
      <c r="W38" s="92">
        <v>33999</v>
      </c>
      <c r="X38" s="24" t="str">
        <f t="shared" si="4"/>
        <v/>
      </c>
    </row>
    <row r="39" spans="1:24" x14ac:dyDescent="0.2">
      <c r="A39" s="17">
        <v>31400</v>
      </c>
      <c r="B39" s="15" t="s">
        <v>532</v>
      </c>
      <c r="C39" s="21">
        <f t="shared" si="0"/>
        <v>31400</v>
      </c>
      <c r="D39" s="21" t="str">
        <f t="shared" si="1"/>
        <v>Tooling</v>
      </c>
      <c r="E39" s="21" t="str">
        <f t="shared" si="2"/>
        <v/>
      </c>
      <c r="F39" s="21"/>
      <c r="G39" s="24">
        <f t="shared" si="3"/>
        <v>31500</v>
      </c>
      <c r="H39" s="24">
        <v>31500</v>
      </c>
      <c r="I39" s="24" t="s">
        <v>25</v>
      </c>
      <c r="J39" s="24" t="s">
        <v>548</v>
      </c>
      <c r="K39" s="24" t="s">
        <v>549</v>
      </c>
      <c r="L39" s="24" t="s">
        <v>550</v>
      </c>
      <c r="N39" s="24" t="b">
        <v>1</v>
      </c>
      <c r="O39" s="24" t="b">
        <v>0</v>
      </c>
      <c r="Q39" s="24" t="s">
        <v>328</v>
      </c>
      <c r="V39" s="92">
        <v>30000</v>
      </c>
      <c r="W39" s="92">
        <v>33999</v>
      </c>
      <c r="X39" s="24" t="str">
        <f t="shared" si="4"/>
        <v/>
      </c>
    </row>
    <row r="40" spans="1:24" x14ac:dyDescent="0.2">
      <c r="A40" s="17">
        <v>31500</v>
      </c>
      <c r="B40" s="15" t="s">
        <v>25</v>
      </c>
      <c r="C40" s="21">
        <f t="shared" si="0"/>
        <v>31500</v>
      </c>
      <c r="D40" s="21" t="str">
        <f t="shared" si="1"/>
        <v>Computers</v>
      </c>
      <c r="E40" s="21" t="str">
        <f t="shared" si="2"/>
        <v/>
      </c>
      <c r="F40" s="21"/>
      <c r="G40" s="24">
        <f t="shared" si="3"/>
        <v>32000</v>
      </c>
      <c r="H40" s="24">
        <v>32000</v>
      </c>
      <c r="I40" s="24" t="s">
        <v>26</v>
      </c>
      <c r="J40" s="24" t="s">
        <v>548</v>
      </c>
      <c r="K40" s="24" t="s">
        <v>549</v>
      </c>
      <c r="L40" s="24" t="s">
        <v>550</v>
      </c>
      <c r="N40" s="24" t="b">
        <v>1</v>
      </c>
      <c r="O40" s="24" t="b">
        <v>0</v>
      </c>
      <c r="Q40" s="24" t="s">
        <v>328</v>
      </c>
      <c r="V40" s="92">
        <v>30000</v>
      </c>
      <c r="W40" s="92">
        <v>33999</v>
      </c>
      <c r="X40" s="24" t="str">
        <f t="shared" si="4"/>
        <v/>
      </c>
    </row>
    <row r="41" spans="1:24" x14ac:dyDescent="0.2">
      <c r="A41" s="17">
        <v>32000</v>
      </c>
      <c r="B41" s="15" t="s">
        <v>26</v>
      </c>
      <c r="C41" s="21">
        <f t="shared" si="0"/>
        <v>32000</v>
      </c>
      <c r="D41" s="21" t="str">
        <f t="shared" si="1"/>
        <v>Leasehold Improvements</v>
      </c>
      <c r="E41" s="21" t="str">
        <f t="shared" si="2"/>
        <v/>
      </c>
      <c r="F41" s="21"/>
      <c r="G41" s="24">
        <f t="shared" si="3"/>
        <v>32500</v>
      </c>
      <c r="H41" s="24">
        <v>32500</v>
      </c>
      <c r="I41" s="24" t="s">
        <v>27</v>
      </c>
      <c r="J41" s="24" t="s">
        <v>548</v>
      </c>
      <c r="K41" s="24" t="s">
        <v>549</v>
      </c>
      <c r="L41" s="24" t="s">
        <v>550</v>
      </c>
      <c r="N41" s="24" t="b">
        <v>1</v>
      </c>
      <c r="O41" s="24" t="b">
        <v>0</v>
      </c>
      <c r="Q41" s="24" t="s">
        <v>328</v>
      </c>
      <c r="V41" s="92">
        <v>30000</v>
      </c>
      <c r="W41" s="92">
        <v>33999</v>
      </c>
      <c r="X41" s="24" t="str">
        <f t="shared" si="4"/>
        <v/>
      </c>
    </row>
    <row r="42" spans="1:24" x14ac:dyDescent="0.2">
      <c r="A42" s="17">
        <v>32500</v>
      </c>
      <c r="B42" s="15" t="s">
        <v>27</v>
      </c>
      <c r="C42" s="21">
        <f t="shared" si="0"/>
        <v>32500</v>
      </c>
      <c r="D42" s="21" t="str">
        <f t="shared" si="1"/>
        <v>Buildings</v>
      </c>
      <c r="E42" s="21" t="str">
        <f t="shared" si="2"/>
        <v/>
      </c>
      <c r="F42" s="21"/>
      <c r="G42" s="24">
        <f t="shared" si="3"/>
        <v>33000</v>
      </c>
      <c r="H42" s="24">
        <v>33000</v>
      </c>
      <c r="I42" s="24" t="s">
        <v>467</v>
      </c>
      <c r="J42" s="24" t="s">
        <v>548</v>
      </c>
      <c r="K42" s="24" t="s">
        <v>549</v>
      </c>
      <c r="L42" s="24" t="s">
        <v>550</v>
      </c>
      <c r="N42" s="24" t="b">
        <v>1</v>
      </c>
      <c r="O42" s="24" t="b">
        <v>0</v>
      </c>
      <c r="Q42" s="24" t="s">
        <v>328</v>
      </c>
      <c r="V42" s="92">
        <v>30000</v>
      </c>
      <c r="W42" s="92">
        <v>33999</v>
      </c>
      <c r="X42" s="24" t="str">
        <f t="shared" si="4"/>
        <v/>
      </c>
    </row>
    <row r="43" spans="1:24" x14ac:dyDescent="0.2">
      <c r="A43" s="17">
        <v>33000</v>
      </c>
      <c r="B43" s="15" t="s">
        <v>467</v>
      </c>
      <c r="C43" s="21">
        <f t="shared" si="0"/>
        <v>33000</v>
      </c>
      <c r="D43" s="21" t="str">
        <f t="shared" si="1"/>
        <v>Building Property</v>
      </c>
      <c r="E43" s="21" t="str">
        <f t="shared" si="2"/>
        <v/>
      </c>
      <c r="F43" s="21"/>
      <c r="G43" s="24">
        <f t="shared" si="3"/>
        <v>33500</v>
      </c>
      <c r="H43" s="24">
        <v>33500</v>
      </c>
      <c r="I43" s="24" t="s">
        <v>28</v>
      </c>
      <c r="J43" s="24" t="s">
        <v>548</v>
      </c>
      <c r="K43" s="24" t="s">
        <v>549</v>
      </c>
      <c r="L43" s="24" t="s">
        <v>550</v>
      </c>
      <c r="N43" s="24" t="b">
        <v>1</v>
      </c>
      <c r="O43" s="24" t="b">
        <v>0</v>
      </c>
      <c r="Q43" s="24" t="s">
        <v>328</v>
      </c>
      <c r="V43" s="92">
        <v>30000</v>
      </c>
      <c r="W43" s="92">
        <v>33999</v>
      </c>
      <c r="X43" s="24" t="str">
        <f t="shared" si="4"/>
        <v/>
      </c>
    </row>
    <row r="44" spans="1:24" x14ac:dyDescent="0.2">
      <c r="A44" s="17">
        <v>33500</v>
      </c>
      <c r="B44" s="15" t="s">
        <v>28</v>
      </c>
      <c r="C44" s="21">
        <f t="shared" si="0"/>
        <v>33500</v>
      </c>
      <c r="D44" s="21" t="str">
        <f t="shared" si="1"/>
        <v>Computer Software</v>
      </c>
      <c r="E44" s="21" t="str">
        <f t="shared" si="2"/>
        <v/>
      </c>
      <c r="F44" s="21"/>
      <c r="G44" s="24">
        <f t="shared" si="3"/>
        <v>33600</v>
      </c>
      <c r="H44" s="24">
        <v>33600</v>
      </c>
      <c r="I44" s="24" t="s">
        <v>265</v>
      </c>
      <c r="J44" s="24" t="s">
        <v>548</v>
      </c>
      <c r="K44" s="24" t="s">
        <v>549</v>
      </c>
      <c r="L44" s="24" t="s">
        <v>550</v>
      </c>
      <c r="N44" s="24" t="b">
        <v>1</v>
      </c>
      <c r="O44" s="24" t="b">
        <v>0</v>
      </c>
      <c r="Q44" s="24" t="s">
        <v>328</v>
      </c>
      <c r="V44" s="92">
        <v>30000</v>
      </c>
      <c r="W44" s="92">
        <v>33999</v>
      </c>
      <c r="X44" s="24" t="str">
        <f t="shared" si="4"/>
        <v/>
      </c>
    </row>
    <row r="45" spans="1:24" x14ac:dyDescent="0.2">
      <c r="A45" s="17">
        <v>33600</v>
      </c>
      <c r="B45" s="15" t="s">
        <v>265</v>
      </c>
      <c r="C45" s="21">
        <f t="shared" si="0"/>
        <v>33600</v>
      </c>
      <c r="D45" s="21" t="str">
        <f t="shared" si="1"/>
        <v>Computer Software - Internally Developed</v>
      </c>
      <c r="E45" s="21" t="str">
        <f t="shared" si="2"/>
        <v/>
      </c>
      <c r="F45" s="21"/>
      <c r="G45" s="24">
        <f t="shared" si="3"/>
        <v>34300</v>
      </c>
      <c r="H45" s="24">
        <v>34300</v>
      </c>
      <c r="I45" s="24" t="s">
        <v>29</v>
      </c>
      <c r="J45" s="24" t="s">
        <v>548</v>
      </c>
      <c r="K45" s="24" t="s">
        <v>549</v>
      </c>
      <c r="L45" s="24" t="s">
        <v>550</v>
      </c>
      <c r="N45" s="24" t="b">
        <v>1</v>
      </c>
      <c r="O45" s="24" t="b">
        <v>0</v>
      </c>
      <c r="Q45" s="24" t="s">
        <v>329</v>
      </c>
      <c r="V45" s="92">
        <v>34000</v>
      </c>
      <c r="W45" s="92">
        <v>34999</v>
      </c>
      <c r="X45" s="24" t="str">
        <f t="shared" si="4"/>
        <v/>
      </c>
    </row>
    <row r="46" spans="1:24" x14ac:dyDescent="0.2">
      <c r="A46" s="17">
        <v>34300</v>
      </c>
      <c r="B46" s="15" t="s">
        <v>29</v>
      </c>
      <c r="C46" s="21">
        <f t="shared" si="0"/>
        <v>34300</v>
      </c>
      <c r="D46" s="21" t="str">
        <f t="shared" si="1"/>
        <v>Goodwill</v>
      </c>
      <c r="E46" s="21" t="str">
        <f t="shared" si="2"/>
        <v/>
      </c>
      <c r="F46" s="21"/>
      <c r="G46" s="24">
        <f t="shared" si="3"/>
        <v>34400</v>
      </c>
      <c r="H46" s="24">
        <v>34400</v>
      </c>
      <c r="I46" s="24" t="s">
        <v>30</v>
      </c>
      <c r="J46" s="24" t="s">
        <v>548</v>
      </c>
      <c r="K46" s="24" t="s">
        <v>549</v>
      </c>
      <c r="L46" s="24" t="s">
        <v>550</v>
      </c>
      <c r="N46" s="24" t="b">
        <v>1</v>
      </c>
      <c r="O46" s="24" t="b">
        <v>0</v>
      </c>
      <c r="Q46" s="24" t="s">
        <v>329</v>
      </c>
      <c r="V46" s="92">
        <v>34000</v>
      </c>
      <c r="W46" s="92">
        <v>34999</v>
      </c>
      <c r="X46" s="24" t="str">
        <f t="shared" si="4"/>
        <v/>
      </c>
    </row>
    <row r="47" spans="1:24" x14ac:dyDescent="0.2">
      <c r="A47" s="17">
        <v>34400</v>
      </c>
      <c r="B47" s="15" t="s">
        <v>30</v>
      </c>
      <c r="C47" s="21">
        <f t="shared" si="0"/>
        <v>34400</v>
      </c>
      <c r="D47" s="21" t="str">
        <f t="shared" si="1"/>
        <v>Patents</v>
      </c>
      <c r="E47" s="21" t="str">
        <f t="shared" si="2"/>
        <v/>
      </c>
      <c r="F47" s="21"/>
      <c r="G47" s="24">
        <f t="shared" si="3"/>
        <v>34500</v>
      </c>
      <c r="H47" s="24">
        <v>34500</v>
      </c>
      <c r="I47" s="24" t="s">
        <v>31</v>
      </c>
      <c r="J47" s="24" t="s">
        <v>548</v>
      </c>
      <c r="K47" s="24" t="s">
        <v>549</v>
      </c>
      <c r="L47" s="24" t="s">
        <v>550</v>
      </c>
      <c r="N47" s="24" t="b">
        <v>1</v>
      </c>
      <c r="O47" s="24" t="b">
        <v>0</v>
      </c>
      <c r="Q47" s="24" t="s">
        <v>329</v>
      </c>
      <c r="V47" s="92">
        <v>34000</v>
      </c>
      <c r="W47" s="92">
        <v>34999</v>
      </c>
      <c r="X47" s="24" t="str">
        <f t="shared" si="4"/>
        <v/>
      </c>
    </row>
    <row r="48" spans="1:24" x14ac:dyDescent="0.2">
      <c r="A48" s="17">
        <v>34500</v>
      </c>
      <c r="B48" s="15" t="s">
        <v>31</v>
      </c>
      <c r="C48" s="21">
        <f t="shared" si="0"/>
        <v>34500</v>
      </c>
      <c r="D48" s="21" t="str">
        <f t="shared" si="1"/>
        <v>Trademarks</v>
      </c>
      <c r="E48" s="21" t="str">
        <f t="shared" si="2"/>
        <v/>
      </c>
      <c r="F48" s="21"/>
      <c r="G48" s="24">
        <f t="shared" si="3"/>
        <v>34600</v>
      </c>
      <c r="H48" s="24">
        <v>34600</v>
      </c>
      <c r="I48" s="24" t="s">
        <v>32</v>
      </c>
      <c r="J48" s="24" t="s">
        <v>548</v>
      </c>
      <c r="K48" s="24" t="s">
        <v>549</v>
      </c>
      <c r="L48" s="24" t="s">
        <v>550</v>
      </c>
      <c r="N48" s="24" t="b">
        <v>1</v>
      </c>
      <c r="O48" s="24" t="b">
        <v>0</v>
      </c>
      <c r="Q48" s="24" t="s">
        <v>329</v>
      </c>
      <c r="V48" s="92">
        <v>34000</v>
      </c>
      <c r="W48" s="92">
        <v>34999</v>
      </c>
      <c r="X48" s="24" t="str">
        <f t="shared" si="4"/>
        <v/>
      </c>
    </row>
    <row r="49" spans="1:24" x14ac:dyDescent="0.2">
      <c r="A49" s="17">
        <v>34600</v>
      </c>
      <c r="B49" s="15" t="s">
        <v>32</v>
      </c>
      <c r="C49" s="21">
        <f t="shared" si="0"/>
        <v>34600</v>
      </c>
      <c r="D49" s="21" t="str">
        <f t="shared" si="1"/>
        <v>Organizational Costs</v>
      </c>
      <c r="E49" s="21" t="str">
        <f t="shared" si="2"/>
        <v/>
      </c>
      <c r="F49" s="21"/>
      <c r="G49" s="24">
        <f t="shared" si="3"/>
        <v>35000</v>
      </c>
      <c r="H49" s="24">
        <v>35000</v>
      </c>
      <c r="I49" s="24" t="s">
        <v>5</v>
      </c>
      <c r="J49" s="24" t="s">
        <v>548</v>
      </c>
      <c r="K49" s="24" t="s">
        <v>549</v>
      </c>
      <c r="L49" s="24" t="s">
        <v>550</v>
      </c>
      <c r="N49" s="24" t="b">
        <v>1</v>
      </c>
      <c r="O49" s="24" t="b">
        <v>0</v>
      </c>
      <c r="Q49" s="24" t="s">
        <v>332</v>
      </c>
      <c r="V49" s="92">
        <v>35000</v>
      </c>
      <c r="W49" s="92">
        <v>35199</v>
      </c>
      <c r="X49" s="24" t="str">
        <f t="shared" si="4"/>
        <v/>
      </c>
    </row>
    <row r="50" spans="1:24" x14ac:dyDescent="0.2">
      <c r="A50" s="17">
        <v>35000</v>
      </c>
      <c r="B50" s="15" t="s">
        <v>5</v>
      </c>
      <c r="C50" s="21">
        <f t="shared" si="0"/>
        <v>35000</v>
      </c>
      <c r="D50" s="21" t="str">
        <f t="shared" si="1"/>
        <v>Securities: AFS</v>
      </c>
      <c r="E50" s="21" t="str">
        <f t="shared" si="2"/>
        <v/>
      </c>
      <c r="F50" s="21"/>
      <c r="G50" s="24">
        <f t="shared" si="3"/>
        <v>35200</v>
      </c>
      <c r="H50" s="24">
        <v>35200</v>
      </c>
      <c r="I50" s="24" t="s">
        <v>6</v>
      </c>
      <c r="J50" s="24" t="s">
        <v>548</v>
      </c>
      <c r="K50" s="24" t="s">
        <v>549</v>
      </c>
      <c r="L50" s="24" t="s">
        <v>550</v>
      </c>
      <c r="N50" s="24" t="b">
        <v>1</v>
      </c>
      <c r="O50" s="24" t="b">
        <v>0</v>
      </c>
      <c r="Q50" s="24" t="s">
        <v>506</v>
      </c>
      <c r="V50" s="92">
        <v>35200</v>
      </c>
      <c r="W50" s="92">
        <v>35399</v>
      </c>
      <c r="X50" s="24" t="str">
        <f t="shared" si="4"/>
        <v/>
      </c>
    </row>
    <row r="51" spans="1:24" x14ac:dyDescent="0.2">
      <c r="A51" s="17">
        <v>35200</v>
      </c>
      <c r="B51" s="15" t="s">
        <v>6</v>
      </c>
      <c r="C51" s="21">
        <f t="shared" si="0"/>
        <v>35200</v>
      </c>
      <c r="D51" s="21" t="str">
        <f t="shared" si="1"/>
        <v>Securities: HTM</v>
      </c>
      <c r="E51" s="21" t="str">
        <f t="shared" si="2"/>
        <v/>
      </c>
      <c r="F51" s="21"/>
      <c r="G51" s="24">
        <f t="shared" si="3"/>
        <v>35400</v>
      </c>
      <c r="H51" s="24">
        <v>35400</v>
      </c>
      <c r="I51" s="24" t="s">
        <v>501</v>
      </c>
      <c r="J51" s="24" t="s">
        <v>548</v>
      </c>
      <c r="K51" s="24" t="s">
        <v>549</v>
      </c>
      <c r="L51" s="24" t="s">
        <v>550</v>
      </c>
      <c r="N51" s="24" t="b">
        <v>1</v>
      </c>
      <c r="O51" s="24" t="b">
        <v>0</v>
      </c>
      <c r="Q51" s="24" t="s">
        <v>507</v>
      </c>
      <c r="V51" s="92">
        <v>35400</v>
      </c>
      <c r="W51" s="92">
        <v>35499</v>
      </c>
      <c r="X51" s="24" t="str">
        <f t="shared" si="4"/>
        <v/>
      </c>
    </row>
    <row r="52" spans="1:24" x14ac:dyDescent="0.2">
      <c r="A52" s="17">
        <v>35400</v>
      </c>
      <c r="B52" s="15" t="s">
        <v>501</v>
      </c>
      <c r="C52" s="21">
        <f t="shared" si="0"/>
        <v>35400</v>
      </c>
      <c r="D52" s="21" t="str">
        <f t="shared" si="1"/>
        <v>Derivative Asset - Noncurrent</v>
      </c>
      <c r="E52" s="21" t="str">
        <f t="shared" si="2"/>
        <v/>
      </c>
      <c r="F52" s="21"/>
      <c r="G52" s="24">
        <f t="shared" si="3"/>
        <v>35500</v>
      </c>
      <c r="H52" s="24">
        <v>35500</v>
      </c>
      <c r="I52" s="24" t="s">
        <v>528</v>
      </c>
      <c r="J52" s="24" t="s">
        <v>548</v>
      </c>
      <c r="K52" s="24" t="s">
        <v>549</v>
      </c>
      <c r="L52" s="24" t="s">
        <v>550</v>
      </c>
      <c r="N52" s="24" t="b">
        <v>1</v>
      </c>
      <c r="O52" s="24" t="b">
        <v>0</v>
      </c>
      <c r="Q52" s="24" t="s">
        <v>331</v>
      </c>
      <c r="V52" s="92">
        <v>35500</v>
      </c>
      <c r="W52" s="92">
        <v>35699</v>
      </c>
      <c r="X52" s="24" t="str">
        <f t="shared" si="4"/>
        <v/>
      </c>
    </row>
    <row r="53" spans="1:24" x14ac:dyDescent="0.2">
      <c r="A53" s="17">
        <v>35500</v>
      </c>
      <c r="B53" s="15" t="s">
        <v>528</v>
      </c>
      <c r="C53" s="21">
        <f t="shared" si="0"/>
        <v>35500</v>
      </c>
      <c r="D53" s="21" t="str">
        <f t="shared" si="1"/>
        <v>Investment in Sub - Noncurrent</v>
      </c>
      <c r="E53" s="21" t="str">
        <f t="shared" si="2"/>
        <v/>
      </c>
      <c r="F53" s="21"/>
      <c r="G53" s="24">
        <f t="shared" si="3"/>
        <v>35700</v>
      </c>
      <c r="H53" s="24">
        <v>35700</v>
      </c>
      <c r="I53" s="24" t="s">
        <v>33</v>
      </c>
      <c r="J53" s="24" t="s">
        <v>548</v>
      </c>
      <c r="K53" s="24" t="s">
        <v>549</v>
      </c>
      <c r="L53" s="24" t="s">
        <v>550</v>
      </c>
      <c r="N53" s="24" t="b">
        <v>1</v>
      </c>
      <c r="O53" s="24" t="b">
        <v>0</v>
      </c>
      <c r="Q53" s="24" t="s">
        <v>330</v>
      </c>
      <c r="V53" s="92">
        <v>35700</v>
      </c>
      <c r="W53" s="92">
        <v>35999</v>
      </c>
      <c r="X53" s="24" t="str">
        <f t="shared" si="4"/>
        <v/>
      </c>
    </row>
    <row r="54" spans="1:24" x14ac:dyDescent="0.2">
      <c r="A54" s="17">
        <v>35700</v>
      </c>
      <c r="B54" s="15" t="s">
        <v>33</v>
      </c>
      <c r="C54" s="21">
        <f t="shared" si="0"/>
        <v>35700</v>
      </c>
      <c r="D54" s="21" t="str">
        <f t="shared" si="1"/>
        <v>Land</v>
      </c>
      <c r="E54" s="21" t="str">
        <f t="shared" si="2"/>
        <v/>
      </c>
      <c r="F54" s="21"/>
      <c r="G54" s="24">
        <f t="shared" si="3"/>
        <v>36000</v>
      </c>
      <c r="H54" s="24">
        <v>36000</v>
      </c>
      <c r="I54" s="24" t="s">
        <v>34</v>
      </c>
      <c r="J54" s="24" t="s">
        <v>548</v>
      </c>
      <c r="K54" s="24" t="s">
        <v>549</v>
      </c>
      <c r="L54" s="24" t="s">
        <v>550</v>
      </c>
      <c r="N54" s="24" t="b">
        <v>1</v>
      </c>
      <c r="O54" s="24" t="b">
        <v>0</v>
      </c>
      <c r="Q54" s="24" t="s">
        <v>333</v>
      </c>
      <c r="V54" s="92">
        <v>36000</v>
      </c>
      <c r="W54" s="92">
        <v>36699</v>
      </c>
      <c r="X54" s="24" t="str">
        <f t="shared" si="4"/>
        <v/>
      </c>
    </row>
    <row r="55" spans="1:24" x14ac:dyDescent="0.2">
      <c r="A55" s="17">
        <v>36000</v>
      </c>
      <c r="B55" s="15" t="s">
        <v>34</v>
      </c>
      <c r="C55" s="21">
        <f t="shared" si="0"/>
        <v>36000</v>
      </c>
      <c r="D55" s="21" t="str">
        <f t="shared" si="1"/>
        <v>Notes Receivable - Noncurrent</v>
      </c>
      <c r="E55" s="21" t="str">
        <f t="shared" si="2"/>
        <v/>
      </c>
      <c r="F55" s="21"/>
      <c r="G55" s="24">
        <f t="shared" si="3"/>
        <v>36700</v>
      </c>
      <c r="H55" s="24">
        <v>36700</v>
      </c>
      <c r="I55" s="24" t="s">
        <v>35</v>
      </c>
      <c r="J55" s="24" t="s">
        <v>548</v>
      </c>
      <c r="K55" s="24" t="s">
        <v>549</v>
      </c>
      <c r="L55" s="24" t="s">
        <v>550</v>
      </c>
      <c r="N55" s="24" t="b">
        <v>1</v>
      </c>
      <c r="O55" s="24" t="b">
        <v>0</v>
      </c>
      <c r="Q55" s="24" t="s">
        <v>398</v>
      </c>
      <c r="V55" s="92">
        <v>36700</v>
      </c>
      <c r="W55" s="92">
        <v>37499</v>
      </c>
      <c r="X55" s="24" t="str">
        <f t="shared" si="4"/>
        <v/>
      </c>
    </row>
    <row r="56" spans="1:24" x14ac:dyDescent="0.2">
      <c r="A56" s="17">
        <v>36700</v>
      </c>
      <c r="B56" s="15" t="s">
        <v>35</v>
      </c>
      <c r="C56" s="21">
        <f t="shared" si="0"/>
        <v>36700</v>
      </c>
      <c r="D56" s="21" t="str">
        <f t="shared" si="1"/>
        <v>Deposits: Rent</v>
      </c>
      <c r="E56" s="21" t="str">
        <f t="shared" si="2"/>
        <v/>
      </c>
      <c r="F56" s="21"/>
      <c r="G56" s="24">
        <f t="shared" si="3"/>
        <v>36800</v>
      </c>
      <c r="H56" s="24">
        <v>36800</v>
      </c>
      <c r="I56" s="24" t="s">
        <v>36</v>
      </c>
      <c r="J56" s="24" t="s">
        <v>548</v>
      </c>
      <c r="K56" s="24" t="s">
        <v>549</v>
      </c>
      <c r="L56" s="24" t="s">
        <v>550</v>
      </c>
      <c r="N56" s="24" t="b">
        <v>1</v>
      </c>
      <c r="O56" s="24" t="b">
        <v>0</v>
      </c>
      <c r="Q56" s="24" t="s">
        <v>398</v>
      </c>
      <c r="V56" s="92">
        <v>36700</v>
      </c>
      <c r="W56" s="92">
        <v>37499</v>
      </c>
      <c r="X56" s="24" t="str">
        <f t="shared" si="4"/>
        <v/>
      </c>
    </row>
    <row r="57" spans="1:24" x14ac:dyDescent="0.2">
      <c r="A57" s="17">
        <v>36800</v>
      </c>
      <c r="B57" s="15" t="s">
        <v>36</v>
      </c>
      <c r="C57" s="21">
        <f t="shared" si="0"/>
        <v>36800</v>
      </c>
      <c r="D57" s="21" t="str">
        <f t="shared" si="1"/>
        <v>Deposits: Other</v>
      </c>
      <c r="E57" s="21" t="str">
        <f t="shared" si="2"/>
        <v/>
      </c>
      <c r="F57" s="21"/>
      <c r="G57" s="24">
        <f t="shared" si="3"/>
        <v>37000</v>
      </c>
      <c r="H57" s="24">
        <v>37000</v>
      </c>
      <c r="I57" s="24" t="s">
        <v>37</v>
      </c>
      <c r="J57" s="24" t="s">
        <v>548</v>
      </c>
      <c r="K57" s="24" t="s">
        <v>549</v>
      </c>
      <c r="L57" s="24" t="s">
        <v>550</v>
      </c>
      <c r="N57" s="24" t="b">
        <v>1</v>
      </c>
      <c r="O57" s="24" t="b">
        <v>0</v>
      </c>
      <c r="Q57" s="24" t="s">
        <v>398</v>
      </c>
      <c r="V57" s="92">
        <v>36700</v>
      </c>
      <c r="W57" s="92">
        <v>37499</v>
      </c>
      <c r="X57" s="24" t="str">
        <f t="shared" si="4"/>
        <v/>
      </c>
    </row>
    <row r="58" spans="1:24" x14ac:dyDescent="0.2">
      <c r="A58" s="17">
        <v>37000</v>
      </c>
      <c r="B58" s="15" t="s">
        <v>37</v>
      </c>
      <c r="C58" s="21">
        <f t="shared" si="0"/>
        <v>37000</v>
      </c>
      <c r="D58" s="21" t="str">
        <f t="shared" si="1"/>
        <v>Deferred Expenses</v>
      </c>
      <c r="E58" s="21" t="str">
        <f t="shared" si="2"/>
        <v/>
      </c>
      <c r="F58" s="21"/>
      <c r="G58" s="24">
        <f t="shared" si="3"/>
        <v>37600</v>
      </c>
      <c r="H58" s="24">
        <v>37600</v>
      </c>
      <c r="I58" s="24" t="s">
        <v>515</v>
      </c>
      <c r="J58" s="24" t="s">
        <v>548</v>
      </c>
      <c r="K58" s="24" t="s">
        <v>549</v>
      </c>
      <c r="L58" s="24" t="s">
        <v>550</v>
      </c>
      <c r="N58" s="24" t="b">
        <v>1</v>
      </c>
      <c r="O58" s="24" t="b">
        <v>0</v>
      </c>
      <c r="Q58" s="24" t="s">
        <v>338</v>
      </c>
      <c r="V58" s="92">
        <v>37600</v>
      </c>
      <c r="W58" s="92">
        <v>38999</v>
      </c>
      <c r="X58" s="24" t="str">
        <f t="shared" si="4"/>
        <v/>
      </c>
    </row>
    <row r="59" spans="1:24" x14ac:dyDescent="0.2">
      <c r="A59" s="17" t="s">
        <v>209</v>
      </c>
      <c r="B59" s="15" t="s">
        <v>209</v>
      </c>
      <c r="C59" s="21" t="e">
        <f t="shared" si="0"/>
        <v>#N/A</v>
      </c>
      <c r="D59" s="21" t="e">
        <f t="shared" si="1"/>
        <v>#N/A</v>
      </c>
      <c r="E59" s="21" t="e">
        <f t="shared" si="2"/>
        <v>#N/A</v>
      </c>
      <c r="F59" s="21"/>
      <c r="G59" s="24">
        <f t="shared" si="3"/>
        <v>39000</v>
      </c>
      <c r="H59" s="24">
        <v>39000</v>
      </c>
      <c r="I59" s="24" t="s">
        <v>39</v>
      </c>
      <c r="J59" s="24" t="s">
        <v>548</v>
      </c>
      <c r="K59" s="24" t="s">
        <v>549</v>
      </c>
      <c r="L59" s="24" t="s">
        <v>550</v>
      </c>
      <c r="N59" s="24" t="b">
        <v>1</v>
      </c>
      <c r="O59" s="24" t="b">
        <v>0</v>
      </c>
      <c r="Q59" s="24" t="s">
        <v>395</v>
      </c>
      <c r="V59" s="92">
        <v>39000</v>
      </c>
      <c r="W59" s="92">
        <v>39799</v>
      </c>
      <c r="X59" s="24" t="str">
        <f t="shared" si="4"/>
        <v/>
      </c>
    </row>
    <row r="60" spans="1:24" x14ac:dyDescent="0.2">
      <c r="A60" s="17">
        <v>37600</v>
      </c>
      <c r="B60" s="15" t="s">
        <v>515</v>
      </c>
      <c r="C60" s="21">
        <f t="shared" si="0"/>
        <v>37600</v>
      </c>
      <c r="D60" s="21" t="str">
        <f t="shared" si="1"/>
        <v>Other Noncurrent Asset (1)</v>
      </c>
      <c r="E60" s="21" t="str">
        <f t="shared" si="2"/>
        <v/>
      </c>
      <c r="F60" s="21"/>
      <c r="G60" s="24">
        <f t="shared" si="3"/>
        <v>39100</v>
      </c>
      <c r="H60" s="24">
        <v>39100</v>
      </c>
      <c r="I60" s="24" t="s">
        <v>40</v>
      </c>
      <c r="J60" s="24" t="s">
        <v>548</v>
      </c>
      <c r="K60" s="24" t="s">
        <v>549</v>
      </c>
      <c r="L60" s="24" t="s">
        <v>550</v>
      </c>
      <c r="N60" s="24" t="b">
        <v>1</v>
      </c>
      <c r="O60" s="24" t="b">
        <v>0</v>
      </c>
      <c r="Q60" s="24" t="s">
        <v>395</v>
      </c>
      <c r="V60" s="92">
        <v>39000</v>
      </c>
      <c r="W60" s="92">
        <v>39799</v>
      </c>
      <c r="X60" s="24" t="str">
        <f t="shared" si="4"/>
        <v/>
      </c>
    </row>
    <row r="61" spans="1:24" x14ac:dyDescent="0.2">
      <c r="A61" s="17">
        <v>39000</v>
      </c>
      <c r="B61" s="15" t="s">
        <v>39</v>
      </c>
      <c r="C61" s="21">
        <f t="shared" si="0"/>
        <v>39000</v>
      </c>
      <c r="D61" s="21" t="str">
        <f t="shared" si="1"/>
        <v>Accum. Depr. Autos &amp; Trucks</v>
      </c>
      <c r="E61" s="21" t="str">
        <f t="shared" si="2"/>
        <v/>
      </c>
      <c r="F61" s="21"/>
      <c r="G61" s="24">
        <f t="shared" si="3"/>
        <v>39200</v>
      </c>
      <c r="H61" s="24">
        <v>39200</v>
      </c>
      <c r="I61" s="24" t="s">
        <v>41</v>
      </c>
      <c r="J61" s="24" t="s">
        <v>548</v>
      </c>
      <c r="K61" s="24" t="s">
        <v>549</v>
      </c>
      <c r="L61" s="24" t="s">
        <v>550</v>
      </c>
      <c r="N61" s="24" t="b">
        <v>1</v>
      </c>
      <c r="O61" s="24" t="b">
        <v>0</v>
      </c>
      <c r="Q61" s="24" t="s">
        <v>395</v>
      </c>
      <c r="V61" s="92">
        <v>39000</v>
      </c>
      <c r="W61" s="92">
        <v>39799</v>
      </c>
      <c r="X61" s="24" t="str">
        <f t="shared" si="4"/>
        <v/>
      </c>
    </row>
    <row r="62" spans="1:24" x14ac:dyDescent="0.2">
      <c r="A62" s="17">
        <v>39100</v>
      </c>
      <c r="B62" s="15" t="s">
        <v>40</v>
      </c>
      <c r="C62" s="21">
        <f t="shared" si="0"/>
        <v>39100</v>
      </c>
      <c r="D62" s="21" t="str">
        <f t="shared" si="1"/>
        <v>Accum. Depr. Furniture &amp; Fix</v>
      </c>
      <c r="E62" s="21" t="str">
        <f t="shared" si="2"/>
        <v/>
      </c>
      <c r="F62" s="21"/>
      <c r="G62" s="24">
        <f t="shared" si="3"/>
        <v>39280</v>
      </c>
      <c r="H62" s="24">
        <v>39280</v>
      </c>
      <c r="I62" s="24" t="s">
        <v>533</v>
      </c>
      <c r="J62" s="24" t="s">
        <v>548</v>
      </c>
      <c r="K62" s="24" t="s">
        <v>549</v>
      </c>
      <c r="L62" s="24" t="s">
        <v>550</v>
      </c>
      <c r="N62" s="24" t="b">
        <v>1</v>
      </c>
      <c r="O62" s="24" t="b">
        <v>0</v>
      </c>
      <c r="Q62" s="24" t="s">
        <v>395</v>
      </c>
      <c r="V62" s="92">
        <v>39000</v>
      </c>
      <c r="W62" s="92">
        <v>39799</v>
      </c>
      <c r="X62" s="24" t="str">
        <f t="shared" si="4"/>
        <v/>
      </c>
    </row>
    <row r="63" spans="1:24" x14ac:dyDescent="0.2">
      <c r="A63" s="17">
        <v>39200</v>
      </c>
      <c r="B63" s="15" t="s">
        <v>41</v>
      </c>
      <c r="C63" s="21">
        <f t="shared" si="0"/>
        <v>39200</v>
      </c>
      <c r="D63" s="21" t="str">
        <f t="shared" si="1"/>
        <v>Accum. Depr. Equipment</v>
      </c>
      <c r="E63" s="21" t="str">
        <f t="shared" si="2"/>
        <v/>
      </c>
      <c r="F63" s="21"/>
      <c r="G63" s="24">
        <f t="shared" si="3"/>
        <v>39300</v>
      </c>
      <c r="H63" s="24">
        <v>39300</v>
      </c>
      <c r="I63" s="24" t="s">
        <v>42</v>
      </c>
      <c r="J63" s="24" t="s">
        <v>548</v>
      </c>
      <c r="K63" s="24" t="s">
        <v>549</v>
      </c>
      <c r="L63" s="24" t="s">
        <v>550</v>
      </c>
      <c r="N63" s="24" t="b">
        <v>1</v>
      </c>
      <c r="O63" s="24" t="b">
        <v>0</v>
      </c>
      <c r="Q63" s="24" t="s">
        <v>395</v>
      </c>
      <c r="V63" s="92">
        <v>39000</v>
      </c>
      <c r="W63" s="92">
        <v>39799</v>
      </c>
      <c r="X63" s="24" t="str">
        <f t="shared" si="4"/>
        <v/>
      </c>
    </row>
    <row r="64" spans="1:24" x14ac:dyDescent="0.2">
      <c r="A64" s="17">
        <v>39280</v>
      </c>
      <c r="B64" s="26" t="s">
        <v>533</v>
      </c>
      <c r="C64" s="21">
        <f t="shared" si="0"/>
        <v>39280</v>
      </c>
      <c r="D64" s="21" t="str">
        <f t="shared" si="1"/>
        <v>Accum. Depr. Tooling</v>
      </c>
      <c r="E64" s="21" t="str">
        <f t="shared" si="2"/>
        <v/>
      </c>
      <c r="F64" s="21"/>
      <c r="G64" s="24">
        <f t="shared" si="3"/>
        <v>39400</v>
      </c>
      <c r="H64" s="24">
        <v>39400</v>
      </c>
      <c r="I64" s="24" t="s">
        <v>43</v>
      </c>
      <c r="J64" s="24" t="s">
        <v>548</v>
      </c>
      <c r="K64" s="24" t="s">
        <v>549</v>
      </c>
      <c r="L64" s="24" t="s">
        <v>550</v>
      </c>
      <c r="N64" s="24" t="b">
        <v>1</v>
      </c>
      <c r="O64" s="24" t="b">
        <v>0</v>
      </c>
      <c r="Q64" s="24" t="s">
        <v>395</v>
      </c>
      <c r="V64" s="92">
        <v>39000</v>
      </c>
      <c r="W64" s="92">
        <v>39799</v>
      </c>
      <c r="X64" s="24" t="str">
        <f t="shared" si="4"/>
        <v/>
      </c>
    </row>
    <row r="65" spans="1:24" x14ac:dyDescent="0.2">
      <c r="A65" s="17">
        <v>39300</v>
      </c>
      <c r="B65" s="15" t="s">
        <v>42</v>
      </c>
      <c r="C65" s="21">
        <f t="shared" si="0"/>
        <v>39300</v>
      </c>
      <c r="D65" s="21" t="str">
        <f t="shared" si="1"/>
        <v>Accum. Depr. Computers</v>
      </c>
      <c r="E65" s="21" t="str">
        <f t="shared" si="2"/>
        <v/>
      </c>
      <c r="F65" s="21"/>
      <c r="G65" s="24">
        <f>VLOOKUP(H65,$A$3:$B$310,1,FALSE)</f>
        <v>39500</v>
      </c>
      <c r="H65" s="24">
        <v>39500</v>
      </c>
      <c r="I65" s="24" t="s">
        <v>44</v>
      </c>
      <c r="J65" s="24" t="s">
        <v>548</v>
      </c>
      <c r="K65" s="24" t="s">
        <v>549</v>
      </c>
      <c r="L65" s="24" t="s">
        <v>550</v>
      </c>
      <c r="N65" s="24" t="b">
        <v>1</v>
      </c>
      <c r="O65" s="24" t="b">
        <v>0</v>
      </c>
      <c r="Q65" s="24" t="s">
        <v>395</v>
      </c>
      <c r="V65" s="92">
        <v>39000</v>
      </c>
      <c r="W65" s="92">
        <v>39799</v>
      </c>
      <c r="X65" s="24" t="str">
        <f t="shared" si="4"/>
        <v/>
      </c>
    </row>
    <row r="66" spans="1:24" x14ac:dyDescent="0.2">
      <c r="A66" s="17">
        <v>39400</v>
      </c>
      <c r="B66" s="15" t="s">
        <v>43</v>
      </c>
      <c r="C66" s="21">
        <f t="shared" si="0"/>
        <v>39400</v>
      </c>
      <c r="D66" s="21" t="str">
        <f t="shared" si="1"/>
        <v>Accum. Depr. Improvement</v>
      </c>
      <c r="E66" s="21" t="str">
        <f t="shared" si="2"/>
        <v/>
      </c>
      <c r="F66" s="21"/>
      <c r="G66" s="24">
        <f t="shared" si="3"/>
        <v>39600</v>
      </c>
      <c r="H66" s="24">
        <v>39600</v>
      </c>
      <c r="I66" s="24" t="s">
        <v>45</v>
      </c>
      <c r="J66" s="24" t="s">
        <v>548</v>
      </c>
      <c r="K66" s="24" t="s">
        <v>549</v>
      </c>
      <c r="L66" s="24" t="s">
        <v>550</v>
      </c>
      <c r="N66" s="24" t="b">
        <v>1</v>
      </c>
      <c r="O66" s="24" t="b">
        <v>0</v>
      </c>
      <c r="Q66" s="24" t="s">
        <v>395</v>
      </c>
      <c r="V66" s="92">
        <v>39000</v>
      </c>
      <c r="W66" s="92">
        <v>39799</v>
      </c>
      <c r="X66" s="24" t="str">
        <f t="shared" si="4"/>
        <v/>
      </c>
    </row>
    <row r="67" spans="1:24" x14ac:dyDescent="0.2">
      <c r="A67" s="17">
        <v>39500</v>
      </c>
      <c r="B67" s="15" t="s">
        <v>44</v>
      </c>
      <c r="C67" s="21">
        <f t="shared" ref="C67:C130" si="5">VLOOKUP(A67,$H$3:$I$294,1,FALSE)</f>
        <v>39500</v>
      </c>
      <c r="D67" s="21" t="str">
        <f t="shared" ref="D67:D130" si="6">VLOOKUP(A67,$H$3:$I$294,2,FALSE)</f>
        <v>Accum. Depr. Perm/Lease Improv</v>
      </c>
      <c r="E67" s="21" t="str">
        <f t="shared" si="2"/>
        <v/>
      </c>
      <c r="F67" s="21"/>
      <c r="G67" s="24">
        <f t="shared" si="3"/>
        <v>39700</v>
      </c>
      <c r="H67" s="24">
        <v>39700</v>
      </c>
      <c r="I67" s="24" t="s">
        <v>46</v>
      </c>
      <c r="J67" s="24" t="s">
        <v>548</v>
      </c>
      <c r="K67" s="24" t="s">
        <v>549</v>
      </c>
      <c r="L67" s="24" t="s">
        <v>550</v>
      </c>
      <c r="N67" s="24" t="b">
        <v>1</v>
      </c>
      <c r="O67" s="24" t="b">
        <v>0</v>
      </c>
      <c r="Q67" s="24" t="s">
        <v>395</v>
      </c>
      <c r="V67" s="92">
        <v>39000</v>
      </c>
      <c r="W67" s="92">
        <v>39799</v>
      </c>
      <c r="X67" s="24" t="str">
        <f t="shared" si="4"/>
        <v/>
      </c>
    </row>
    <row r="68" spans="1:24" x14ac:dyDescent="0.2">
      <c r="A68" s="17">
        <v>39600</v>
      </c>
      <c r="B68" s="15" t="s">
        <v>45</v>
      </c>
      <c r="C68" s="21">
        <f t="shared" si="5"/>
        <v>39600</v>
      </c>
      <c r="D68" s="21" t="str">
        <f t="shared" si="6"/>
        <v>Accum. Amort. Land Impr.</v>
      </c>
      <c r="E68" s="21" t="str">
        <f t="shared" ref="E68:E131" si="7">IF(B68=D68,"","CHANGE")</f>
        <v/>
      </c>
      <c r="F68" s="21"/>
      <c r="G68" s="24">
        <f t="shared" ref="G68:G131" si="8">VLOOKUP(H68,$A$3:$B$310,1,FALSE)</f>
        <v>39800</v>
      </c>
      <c r="H68" s="24">
        <v>39800</v>
      </c>
      <c r="I68" s="24" t="s">
        <v>47</v>
      </c>
      <c r="J68" s="24" t="s">
        <v>548</v>
      </c>
      <c r="K68" s="24" t="s">
        <v>549</v>
      </c>
      <c r="L68" s="24" t="s">
        <v>550</v>
      </c>
      <c r="N68" s="24" t="b">
        <v>1</v>
      </c>
      <c r="O68" s="24" t="b">
        <v>0</v>
      </c>
      <c r="Q68" s="24" t="s">
        <v>339</v>
      </c>
      <c r="V68" s="92">
        <v>39800</v>
      </c>
      <c r="W68" s="92">
        <v>40099</v>
      </c>
      <c r="X68" s="24" t="str">
        <f t="shared" ref="X68:X131" si="9">IF(H68&gt;=V68,IF(H68&lt;=W68,"","ERROR"),"ERROR")</f>
        <v/>
      </c>
    </row>
    <row r="69" spans="1:24" x14ac:dyDescent="0.2">
      <c r="A69" s="17">
        <v>39700</v>
      </c>
      <c r="B69" s="15" t="s">
        <v>46</v>
      </c>
      <c r="C69" s="21">
        <f t="shared" si="5"/>
        <v>39700</v>
      </c>
      <c r="D69" s="21" t="str">
        <f t="shared" si="6"/>
        <v>Accum. Amort. Software</v>
      </c>
      <c r="E69" s="21" t="str">
        <f t="shared" si="7"/>
        <v/>
      </c>
      <c r="F69" s="21"/>
      <c r="G69" s="24">
        <f t="shared" si="8"/>
        <v>39850</v>
      </c>
      <c r="H69" s="24">
        <v>39850</v>
      </c>
      <c r="I69" s="24" t="s">
        <v>48</v>
      </c>
      <c r="J69" s="24" t="s">
        <v>548</v>
      </c>
      <c r="K69" s="24" t="s">
        <v>549</v>
      </c>
      <c r="L69" s="24" t="s">
        <v>550</v>
      </c>
      <c r="N69" s="24" t="b">
        <v>1</v>
      </c>
      <c r="O69" s="24" t="b">
        <v>0</v>
      </c>
      <c r="Q69" s="24" t="s">
        <v>339</v>
      </c>
      <c r="V69" s="92">
        <v>39800</v>
      </c>
      <c r="W69" s="92">
        <v>40099</v>
      </c>
      <c r="X69" s="24" t="str">
        <f t="shared" si="9"/>
        <v/>
      </c>
    </row>
    <row r="70" spans="1:24" x14ac:dyDescent="0.2">
      <c r="A70" s="17">
        <v>39800</v>
      </c>
      <c r="B70" s="15" t="s">
        <v>47</v>
      </c>
      <c r="C70" s="21">
        <f t="shared" si="5"/>
        <v>39800</v>
      </c>
      <c r="D70" s="21" t="str">
        <f t="shared" si="6"/>
        <v>Accum. Amort. Goodwill</v>
      </c>
      <c r="E70" s="21" t="str">
        <f t="shared" si="7"/>
        <v/>
      </c>
      <c r="F70" s="21"/>
      <c r="G70" s="24">
        <f t="shared" si="8"/>
        <v>39900</v>
      </c>
      <c r="H70" s="24">
        <v>39900</v>
      </c>
      <c r="I70" s="24" t="s">
        <v>49</v>
      </c>
      <c r="J70" s="24" t="s">
        <v>548</v>
      </c>
      <c r="K70" s="24" t="s">
        <v>549</v>
      </c>
      <c r="L70" s="24" t="s">
        <v>550</v>
      </c>
      <c r="N70" s="24" t="b">
        <v>1</v>
      </c>
      <c r="O70" s="24" t="b">
        <v>0</v>
      </c>
      <c r="Q70" s="24" t="s">
        <v>339</v>
      </c>
      <c r="V70" s="92">
        <v>39800</v>
      </c>
      <c r="W70" s="92">
        <v>40099</v>
      </c>
      <c r="X70" s="24" t="str">
        <f t="shared" si="9"/>
        <v/>
      </c>
    </row>
    <row r="71" spans="1:24" x14ac:dyDescent="0.2">
      <c r="A71" s="17">
        <v>39850</v>
      </c>
      <c r="B71" s="15" t="s">
        <v>48</v>
      </c>
      <c r="C71" s="21">
        <f t="shared" si="5"/>
        <v>39850</v>
      </c>
      <c r="D71" s="21" t="str">
        <f t="shared" si="6"/>
        <v>Accum. Amort. Patents</v>
      </c>
      <c r="E71" s="21" t="str">
        <f t="shared" si="7"/>
        <v/>
      </c>
      <c r="F71" s="21"/>
      <c r="G71" s="24">
        <f t="shared" si="8"/>
        <v>39950</v>
      </c>
      <c r="H71" s="24">
        <v>39950</v>
      </c>
      <c r="I71" s="24" t="s">
        <v>50</v>
      </c>
      <c r="J71" s="24" t="s">
        <v>548</v>
      </c>
      <c r="K71" s="24" t="s">
        <v>549</v>
      </c>
      <c r="L71" s="24" t="s">
        <v>550</v>
      </c>
      <c r="N71" s="24" t="b">
        <v>1</v>
      </c>
      <c r="O71" s="24" t="b">
        <v>0</v>
      </c>
      <c r="Q71" s="24" t="s">
        <v>339</v>
      </c>
      <c r="V71" s="92">
        <v>39800</v>
      </c>
      <c r="W71" s="92">
        <v>40099</v>
      </c>
      <c r="X71" s="24" t="str">
        <f t="shared" si="9"/>
        <v/>
      </c>
    </row>
    <row r="72" spans="1:24" x14ac:dyDescent="0.2">
      <c r="A72" s="17">
        <v>39900</v>
      </c>
      <c r="B72" s="15" t="s">
        <v>49</v>
      </c>
      <c r="C72" s="21">
        <f t="shared" si="5"/>
        <v>39900</v>
      </c>
      <c r="D72" s="21" t="str">
        <f t="shared" si="6"/>
        <v>Accum. Amort. Trademarks</v>
      </c>
      <c r="E72" s="21" t="str">
        <f t="shared" si="7"/>
        <v/>
      </c>
      <c r="F72" s="21"/>
      <c r="G72" s="24">
        <f t="shared" si="8"/>
        <v>40000</v>
      </c>
      <c r="H72" s="24">
        <v>40000</v>
      </c>
      <c r="I72" s="24" t="s">
        <v>51</v>
      </c>
      <c r="J72" s="24" t="s">
        <v>548</v>
      </c>
      <c r="K72" s="24" t="s">
        <v>549</v>
      </c>
      <c r="L72" s="24" t="s">
        <v>550</v>
      </c>
      <c r="N72" s="24" t="b">
        <v>1</v>
      </c>
      <c r="O72" s="24" t="b">
        <v>0</v>
      </c>
      <c r="Q72" s="24" t="s">
        <v>339</v>
      </c>
      <c r="V72" s="92">
        <v>39800</v>
      </c>
      <c r="W72" s="92">
        <v>40099</v>
      </c>
      <c r="X72" s="24" t="str">
        <f t="shared" si="9"/>
        <v/>
      </c>
    </row>
    <row r="73" spans="1:24" x14ac:dyDescent="0.2">
      <c r="A73" s="17">
        <v>39950</v>
      </c>
      <c r="B73" s="15" t="s">
        <v>50</v>
      </c>
      <c r="C73" s="21">
        <f t="shared" si="5"/>
        <v>39950</v>
      </c>
      <c r="D73" s="21" t="str">
        <f t="shared" si="6"/>
        <v>Accum. Amort. Org. Costs</v>
      </c>
      <c r="E73" s="21" t="str">
        <f t="shared" si="7"/>
        <v/>
      </c>
      <c r="F73" s="21"/>
      <c r="G73" s="24">
        <f t="shared" si="8"/>
        <v>40100</v>
      </c>
      <c r="H73" s="24">
        <v>40100</v>
      </c>
      <c r="I73" s="24" t="s">
        <v>516</v>
      </c>
      <c r="J73" s="24" t="s">
        <v>548</v>
      </c>
      <c r="K73" s="24" t="s">
        <v>549</v>
      </c>
      <c r="L73" s="24" t="s">
        <v>550</v>
      </c>
      <c r="N73" s="24" t="b">
        <v>1</v>
      </c>
      <c r="O73" s="24" t="b">
        <v>0</v>
      </c>
      <c r="Q73" s="24" t="s">
        <v>340</v>
      </c>
      <c r="V73" s="92">
        <v>40100</v>
      </c>
      <c r="W73" s="92">
        <v>49999</v>
      </c>
      <c r="X73" s="24" t="str">
        <f t="shared" si="9"/>
        <v/>
      </c>
    </row>
    <row r="74" spans="1:24" x14ac:dyDescent="0.2">
      <c r="A74" s="17">
        <v>40000</v>
      </c>
      <c r="B74" s="15" t="s">
        <v>51</v>
      </c>
      <c r="C74" s="21">
        <f t="shared" si="5"/>
        <v>40000</v>
      </c>
      <c r="D74" s="21" t="str">
        <f t="shared" si="6"/>
        <v>Accum. Amort. Securities</v>
      </c>
      <c r="E74" s="21" t="str">
        <f t="shared" si="7"/>
        <v/>
      </c>
      <c r="F74" s="21"/>
      <c r="G74" s="24">
        <f t="shared" si="8"/>
        <v>50000</v>
      </c>
      <c r="H74" s="24">
        <v>50000</v>
      </c>
      <c r="I74" s="24" t="s">
        <v>52</v>
      </c>
      <c r="J74" s="24" t="s">
        <v>548</v>
      </c>
      <c r="K74" s="24" t="s">
        <v>551</v>
      </c>
      <c r="L74" s="24" t="s">
        <v>550</v>
      </c>
      <c r="N74" s="24" t="b">
        <v>1</v>
      </c>
      <c r="O74" s="24" t="b">
        <v>0</v>
      </c>
      <c r="Q74" s="24" t="s">
        <v>341</v>
      </c>
      <c r="V74" s="92">
        <v>50000</v>
      </c>
      <c r="W74" s="92">
        <v>50399</v>
      </c>
      <c r="X74" s="24" t="str">
        <f t="shared" si="9"/>
        <v/>
      </c>
    </row>
    <row r="75" spans="1:24" x14ac:dyDescent="0.2">
      <c r="A75" s="17">
        <v>40100</v>
      </c>
      <c r="B75" s="15" t="s">
        <v>516</v>
      </c>
      <c r="C75" s="21">
        <f t="shared" si="5"/>
        <v>40100</v>
      </c>
      <c r="D75" s="21" t="str">
        <f t="shared" si="6"/>
        <v>Other Noncurrent Asset (2)</v>
      </c>
      <c r="E75" s="21" t="str">
        <f t="shared" si="7"/>
        <v/>
      </c>
      <c r="F75" s="21"/>
      <c r="G75" s="24">
        <f t="shared" si="8"/>
        <v>50300</v>
      </c>
      <c r="H75" s="24">
        <v>50300</v>
      </c>
      <c r="I75" s="24" t="s">
        <v>53</v>
      </c>
      <c r="J75" s="24" t="s">
        <v>548</v>
      </c>
      <c r="K75" s="24" t="s">
        <v>551</v>
      </c>
      <c r="L75" s="24" t="s">
        <v>550</v>
      </c>
      <c r="N75" s="24" t="b">
        <v>1</v>
      </c>
      <c r="O75" s="24" t="b">
        <v>0</v>
      </c>
      <c r="Q75" s="24" t="s">
        <v>341</v>
      </c>
      <c r="V75" s="92">
        <v>50000</v>
      </c>
      <c r="W75" s="92">
        <v>50399</v>
      </c>
      <c r="X75" s="24" t="str">
        <f t="shared" si="9"/>
        <v/>
      </c>
    </row>
    <row r="76" spans="1:24" x14ac:dyDescent="0.2">
      <c r="A76" s="17">
        <v>50000</v>
      </c>
      <c r="B76" s="15" t="s">
        <v>52</v>
      </c>
      <c r="C76" s="21">
        <f t="shared" si="5"/>
        <v>50000</v>
      </c>
      <c r="D76" s="21" t="str">
        <f t="shared" si="6"/>
        <v>Accounts Payable: Trade</v>
      </c>
      <c r="E76" s="21" t="str">
        <f t="shared" si="7"/>
        <v/>
      </c>
      <c r="F76" s="21"/>
      <c r="G76" s="24">
        <f t="shared" si="8"/>
        <v>50400</v>
      </c>
      <c r="H76" s="24">
        <v>50400</v>
      </c>
      <c r="I76" s="24" t="s">
        <v>54</v>
      </c>
      <c r="J76" s="24" t="s">
        <v>548</v>
      </c>
      <c r="K76" s="24" t="s">
        <v>551</v>
      </c>
      <c r="L76" s="24" t="s">
        <v>550</v>
      </c>
      <c r="N76" s="24" t="b">
        <v>1</v>
      </c>
      <c r="O76" s="24" t="b">
        <v>0</v>
      </c>
      <c r="Q76" s="24" t="s">
        <v>342</v>
      </c>
      <c r="V76" s="92">
        <v>50400</v>
      </c>
      <c r="W76" s="92">
        <v>50499</v>
      </c>
      <c r="X76" s="24" t="str">
        <f t="shared" si="9"/>
        <v/>
      </c>
    </row>
    <row r="77" spans="1:24" x14ac:dyDescent="0.2">
      <c r="A77" s="17">
        <v>50300</v>
      </c>
      <c r="B77" s="15" t="s">
        <v>53</v>
      </c>
      <c r="C77" s="21">
        <f t="shared" si="5"/>
        <v>50300</v>
      </c>
      <c r="D77" s="21" t="str">
        <f t="shared" si="6"/>
        <v>A/P Credit Card</v>
      </c>
      <c r="E77" s="21" t="str">
        <f t="shared" si="7"/>
        <v/>
      </c>
      <c r="F77" s="21"/>
      <c r="G77" s="24">
        <f t="shared" si="8"/>
        <v>50600</v>
      </c>
      <c r="H77" s="24">
        <v>50600</v>
      </c>
      <c r="I77" s="24" t="s">
        <v>56</v>
      </c>
      <c r="J77" s="24" t="s">
        <v>548</v>
      </c>
      <c r="K77" s="24" t="s">
        <v>551</v>
      </c>
      <c r="L77" s="24" t="s">
        <v>550</v>
      </c>
      <c r="N77" s="24" t="b">
        <v>1</v>
      </c>
      <c r="O77" s="24" t="b">
        <v>0</v>
      </c>
      <c r="Q77" s="24" t="s">
        <v>495</v>
      </c>
      <c r="V77" s="92">
        <v>50600</v>
      </c>
      <c r="W77" s="92">
        <v>50949</v>
      </c>
      <c r="X77" s="24" t="str">
        <f t="shared" si="9"/>
        <v/>
      </c>
    </row>
    <row r="78" spans="1:24" x14ac:dyDescent="0.2">
      <c r="A78" s="17">
        <v>50400</v>
      </c>
      <c r="B78" s="15" t="s">
        <v>54</v>
      </c>
      <c r="C78" s="21">
        <f t="shared" si="5"/>
        <v>50400</v>
      </c>
      <c r="D78" s="21" t="str">
        <f t="shared" si="6"/>
        <v>Accrued Interest Payable</v>
      </c>
      <c r="E78" s="21" t="str">
        <f t="shared" si="7"/>
        <v/>
      </c>
      <c r="F78" s="21"/>
      <c r="G78" s="24">
        <f t="shared" si="8"/>
        <v>50900</v>
      </c>
      <c r="H78" s="24">
        <v>50900</v>
      </c>
      <c r="I78" s="24" t="s">
        <v>59</v>
      </c>
      <c r="J78" s="24" t="s">
        <v>548</v>
      </c>
      <c r="K78" s="24" t="s">
        <v>551</v>
      </c>
      <c r="L78" s="24" t="s">
        <v>550</v>
      </c>
      <c r="N78" s="24" t="b">
        <v>1</v>
      </c>
      <c r="O78" s="24" t="b">
        <v>0</v>
      </c>
      <c r="Q78" s="24" t="s">
        <v>495</v>
      </c>
      <c r="V78" s="92">
        <v>50600</v>
      </c>
      <c r="W78" s="92">
        <v>50949</v>
      </c>
      <c r="X78" s="24" t="str">
        <f t="shared" si="9"/>
        <v/>
      </c>
    </row>
    <row r="79" spans="1:24" x14ac:dyDescent="0.2">
      <c r="A79" s="17" t="s">
        <v>209</v>
      </c>
      <c r="B79" s="15" t="s">
        <v>209</v>
      </c>
      <c r="C79" s="21" t="e">
        <f t="shared" si="5"/>
        <v>#N/A</v>
      </c>
      <c r="D79" s="21" t="e">
        <f t="shared" si="6"/>
        <v>#N/A</v>
      </c>
      <c r="E79" s="21" t="e">
        <f t="shared" si="7"/>
        <v>#N/A</v>
      </c>
      <c r="F79" s="21"/>
      <c r="G79" s="24">
        <f t="shared" si="8"/>
        <v>50950</v>
      </c>
      <c r="H79" s="24">
        <v>50950</v>
      </c>
      <c r="I79" s="24" t="s">
        <v>494</v>
      </c>
      <c r="J79" s="24" t="s">
        <v>548</v>
      </c>
      <c r="K79" s="24" t="s">
        <v>551</v>
      </c>
      <c r="L79" s="24" t="s">
        <v>550</v>
      </c>
      <c r="N79" s="24" t="b">
        <v>1</v>
      </c>
      <c r="O79" s="24" t="b">
        <v>0</v>
      </c>
      <c r="Q79" s="24" t="s">
        <v>497</v>
      </c>
      <c r="V79" s="92">
        <v>50950</v>
      </c>
      <c r="W79" s="92">
        <v>50999</v>
      </c>
      <c r="X79" s="24" t="str">
        <f t="shared" si="9"/>
        <v/>
      </c>
    </row>
    <row r="80" spans="1:24" x14ac:dyDescent="0.2">
      <c r="A80" s="17">
        <v>50600</v>
      </c>
      <c r="B80" s="15" t="s">
        <v>56</v>
      </c>
      <c r="C80" s="21">
        <f t="shared" si="5"/>
        <v>50600</v>
      </c>
      <c r="D80" s="21" t="str">
        <f t="shared" si="6"/>
        <v>Customer Deposits</v>
      </c>
      <c r="E80" s="21" t="str">
        <f t="shared" si="7"/>
        <v/>
      </c>
      <c r="F80" s="21"/>
      <c r="G80" s="24">
        <f t="shared" si="8"/>
        <v>51000</v>
      </c>
      <c r="H80" s="24">
        <v>51000</v>
      </c>
      <c r="I80" s="24" t="s">
        <v>57</v>
      </c>
      <c r="J80" s="24" t="s">
        <v>548</v>
      </c>
      <c r="K80" s="24" t="s">
        <v>551</v>
      </c>
      <c r="L80" s="24" t="s">
        <v>550</v>
      </c>
      <c r="N80" s="24" t="b">
        <v>1</v>
      </c>
      <c r="O80" s="24" t="b">
        <v>0</v>
      </c>
      <c r="Q80" s="24" t="s">
        <v>345</v>
      </c>
      <c r="V80" s="92">
        <v>51000</v>
      </c>
      <c r="W80" s="92">
        <v>52999</v>
      </c>
      <c r="X80" s="24" t="str">
        <f t="shared" si="9"/>
        <v/>
      </c>
    </row>
    <row r="81" spans="1:24" x14ac:dyDescent="0.2">
      <c r="A81" s="17">
        <v>50900</v>
      </c>
      <c r="B81" s="15" t="s">
        <v>59</v>
      </c>
      <c r="C81" s="21">
        <f t="shared" si="5"/>
        <v>50900</v>
      </c>
      <c r="D81" s="21" t="str">
        <f t="shared" si="6"/>
        <v>Unearned Revenue</v>
      </c>
      <c r="E81" s="21" t="str">
        <f t="shared" si="7"/>
        <v/>
      </c>
      <c r="F81" s="21"/>
      <c r="G81" s="24">
        <f t="shared" si="8"/>
        <v>51100</v>
      </c>
      <c r="H81" s="24">
        <v>51100</v>
      </c>
      <c r="I81" s="24" t="s">
        <v>55</v>
      </c>
      <c r="J81" s="24" t="s">
        <v>548</v>
      </c>
      <c r="K81" s="24" t="s">
        <v>551</v>
      </c>
      <c r="L81" s="24" t="s">
        <v>550</v>
      </c>
      <c r="N81" s="24" t="b">
        <v>1</v>
      </c>
      <c r="O81" s="24" t="b">
        <v>0</v>
      </c>
      <c r="Q81" s="24" t="s">
        <v>345</v>
      </c>
      <c r="V81" s="92">
        <v>51000</v>
      </c>
      <c r="W81" s="92">
        <v>52999</v>
      </c>
      <c r="X81" s="24" t="str">
        <f t="shared" si="9"/>
        <v/>
      </c>
    </row>
    <row r="82" spans="1:24" x14ac:dyDescent="0.2">
      <c r="A82" s="17">
        <v>50950</v>
      </c>
      <c r="B82" s="15" t="s">
        <v>494</v>
      </c>
      <c r="C82" s="21">
        <f t="shared" si="5"/>
        <v>50950</v>
      </c>
      <c r="D82" s="21" t="str">
        <f t="shared" si="6"/>
        <v>Derivative Liabilities</v>
      </c>
      <c r="E82" s="21" t="str">
        <f t="shared" si="7"/>
        <v/>
      </c>
      <c r="F82" s="21"/>
      <c r="G82" s="24">
        <f t="shared" si="8"/>
        <v>51200</v>
      </c>
      <c r="H82" s="24">
        <v>51200</v>
      </c>
      <c r="I82" s="24" t="s">
        <v>60</v>
      </c>
      <c r="J82" s="24" t="s">
        <v>548</v>
      </c>
      <c r="K82" s="24" t="s">
        <v>551</v>
      </c>
      <c r="L82" s="24" t="s">
        <v>550</v>
      </c>
      <c r="N82" s="24" t="b">
        <v>1</v>
      </c>
      <c r="O82" s="24" t="b">
        <v>0</v>
      </c>
      <c r="Q82" s="24" t="s">
        <v>345</v>
      </c>
      <c r="V82" s="92">
        <v>51000</v>
      </c>
      <c r="W82" s="92">
        <v>52999</v>
      </c>
      <c r="X82" s="24" t="str">
        <f t="shared" si="9"/>
        <v/>
      </c>
    </row>
    <row r="83" spans="1:24" x14ac:dyDescent="0.2">
      <c r="A83" s="17">
        <v>51000</v>
      </c>
      <c r="B83" s="15" t="s">
        <v>57</v>
      </c>
      <c r="C83" s="21">
        <f t="shared" si="5"/>
        <v>51000</v>
      </c>
      <c r="D83" s="21" t="str">
        <f t="shared" si="6"/>
        <v>Accrued Expenses</v>
      </c>
      <c r="E83" s="21" t="str">
        <f t="shared" si="7"/>
        <v/>
      </c>
      <c r="F83" s="21"/>
      <c r="G83" s="24">
        <f t="shared" si="8"/>
        <v>51400</v>
      </c>
      <c r="H83" s="24">
        <v>51400</v>
      </c>
      <c r="I83" s="24" t="s">
        <v>208</v>
      </c>
      <c r="J83" s="24" t="s">
        <v>548</v>
      </c>
      <c r="K83" s="24" t="s">
        <v>551</v>
      </c>
      <c r="L83" s="24" t="s">
        <v>550</v>
      </c>
      <c r="N83" s="24" t="b">
        <v>1</v>
      </c>
      <c r="O83" s="24" t="b">
        <v>0</v>
      </c>
      <c r="Q83" s="24" t="s">
        <v>345</v>
      </c>
      <c r="V83" s="92">
        <v>51000</v>
      </c>
      <c r="W83" s="92">
        <v>52999</v>
      </c>
      <c r="X83" s="24" t="str">
        <f t="shared" si="9"/>
        <v/>
      </c>
    </row>
    <row r="84" spans="1:24" x14ac:dyDescent="0.2">
      <c r="A84" s="17">
        <v>51100</v>
      </c>
      <c r="B84" s="15" t="s">
        <v>55</v>
      </c>
      <c r="C84" s="21">
        <f t="shared" si="5"/>
        <v>51100</v>
      </c>
      <c r="D84" s="21" t="str">
        <f t="shared" si="6"/>
        <v>Rents Due</v>
      </c>
      <c r="E84" s="21" t="str">
        <f t="shared" si="7"/>
        <v/>
      </c>
      <c r="F84" s="21"/>
      <c r="G84" s="24">
        <f t="shared" si="8"/>
        <v>51500</v>
      </c>
      <c r="H84" s="24">
        <v>51500</v>
      </c>
      <c r="I84" s="24" t="s">
        <v>62</v>
      </c>
      <c r="J84" s="24" t="s">
        <v>548</v>
      </c>
      <c r="K84" s="24" t="s">
        <v>551</v>
      </c>
      <c r="L84" s="24" t="s">
        <v>550</v>
      </c>
      <c r="N84" s="24" t="b">
        <v>1</v>
      </c>
      <c r="O84" s="24" t="b">
        <v>0</v>
      </c>
      <c r="Q84" s="24" t="s">
        <v>345</v>
      </c>
      <c r="V84" s="92">
        <v>51000</v>
      </c>
      <c r="W84" s="92">
        <v>52999</v>
      </c>
      <c r="X84" s="24" t="str">
        <f t="shared" si="9"/>
        <v/>
      </c>
    </row>
    <row r="85" spans="1:24" x14ac:dyDescent="0.2">
      <c r="A85" s="17">
        <v>51200</v>
      </c>
      <c r="B85" s="15" t="s">
        <v>60</v>
      </c>
      <c r="C85" s="21">
        <f t="shared" si="5"/>
        <v>51200</v>
      </c>
      <c r="D85" s="21" t="str">
        <f t="shared" si="6"/>
        <v>Other Liabilities</v>
      </c>
      <c r="E85" s="21" t="str">
        <f t="shared" si="7"/>
        <v/>
      </c>
      <c r="F85" s="21"/>
      <c r="G85" s="24">
        <f t="shared" si="8"/>
        <v>51600</v>
      </c>
      <c r="H85" s="24">
        <v>51600</v>
      </c>
      <c r="I85" s="24" t="s">
        <v>63</v>
      </c>
      <c r="J85" s="24" t="s">
        <v>548</v>
      </c>
      <c r="K85" s="24" t="s">
        <v>551</v>
      </c>
      <c r="L85" s="24" t="s">
        <v>550</v>
      </c>
      <c r="N85" s="24" t="b">
        <v>1</v>
      </c>
      <c r="O85" s="24" t="b">
        <v>0</v>
      </c>
      <c r="Q85" s="24" t="s">
        <v>345</v>
      </c>
      <c r="V85" s="92">
        <v>51000</v>
      </c>
      <c r="W85" s="92">
        <v>52999</v>
      </c>
      <c r="X85" s="24" t="str">
        <f t="shared" si="9"/>
        <v/>
      </c>
    </row>
    <row r="86" spans="1:24" x14ac:dyDescent="0.2">
      <c r="A86" s="17">
        <v>51400</v>
      </c>
      <c r="B86" s="15" t="s">
        <v>208</v>
      </c>
      <c r="C86" s="21">
        <f t="shared" si="5"/>
        <v>51400</v>
      </c>
      <c r="D86" s="21" t="str">
        <f t="shared" si="6"/>
        <v>Due to Partner</v>
      </c>
      <c r="E86" s="21" t="str">
        <f t="shared" si="7"/>
        <v/>
      </c>
      <c r="F86" s="21"/>
      <c r="G86" s="24">
        <f t="shared" si="8"/>
        <v>51700</v>
      </c>
      <c r="H86" s="24">
        <v>51700</v>
      </c>
      <c r="I86" s="24" t="s">
        <v>64</v>
      </c>
      <c r="J86" s="24" t="s">
        <v>548</v>
      </c>
      <c r="K86" s="24" t="s">
        <v>551</v>
      </c>
      <c r="L86" s="24" t="s">
        <v>550</v>
      </c>
      <c r="N86" s="24" t="b">
        <v>1</v>
      </c>
      <c r="O86" s="24" t="b">
        <v>0</v>
      </c>
      <c r="Q86" s="24" t="s">
        <v>345</v>
      </c>
      <c r="V86" s="92">
        <v>51000</v>
      </c>
      <c r="W86" s="92">
        <v>52999</v>
      </c>
      <c r="X86" s="24" t="str">
        <f t="shared" si="9"/>
        <v/>
      </c>
    </row>
    <row r="87" spans="1:24" x14ac:dyDescent="0.2">
      <c r="A87" s="17">
        <v>51500</v>
      </c>
      <c r="B87" s="15" t="s">
        <v>62</v>
      </c>
      <c r="C87" s="21">
        <f t="shared" si="5"/>
        <v>51500</v>
      </c>
      <c r="D87" s="21" t="str">
        <f t="shared" si="6"/>
        <v>Due to Employee</v>
      </c>
      <c r="E87" s="21" t="str">
        <f t="shared" si="7"/>
        <v/>
      </c>
      <c r="F87" s="21"/>
      <c r="G87" s="24">
        <f t="shared" si="8"/>
        <v>51800</v>
      </c>
      <c r="H87" s="24">
        <v>51800</v>
      </c>
      <c r="I87" s="24" t="s">
        <v>65</v>
      </c>
      <c r="J87" s="24" t="s">
        <v>548</v>
      </c>
      <c r="K87" s="24" t="s">
        <v>551</v>
      </c>
      <c r="L87" s="24" t="s">
        <v>550</v>
      </c>
      <c r="N87" s="24" t="b">
        <v>1</v>
      </c>
      <c r="O87" s="24" t="b">
        <v>0</v>
      </c>
      <c r="Q87" s="24" t="s">
        <v>345</v>
      </c>
      <c r="V87" s="92">
        <v>51000</v>
      </c>
      <c r="W87" s="92">
        <v>52999</v>
      </c>
      <c r="X87" s="24" t="str">
        <f t="shared" si="9"/>
        <v/>
      </c>
    </row>
    <row r="88" spans="1:24" x14ac:dyDescent="0.2">
      <c r="A88" s="17">
        <v>51600</v>
      </c>
      <c r="B88" s="15" t="s">
        <v>63</v>
      </c>
      <c r="C88" s="21">
        <f t="shared" si="5"/>
        <v>51600</v>
      </c>
      <c r="D88" s="21" t="str">
        <f t="shared" si="6"/>
        <v>401(K) Deductions Payable</v>
      </c>
      <c r="E88" s="21" t="str">
        <f t="shared" si="7"/>
        <v/>
      </c>
      <c r="F88" s="21"/>
      <c r="G88" s="24">
        <f t="shared" si="8"/>
        <v>51900</v>
      </c>
      <c r="H88" s="24">
        <v>51900</v>
      </c>
      <c r="I88" s="24" t="s">
        <v>266</v>
      </c>
      <c r="J88" s="24" t="s">
        <v>548</v>
      </c>
      <c r="K88" s="24" t="s">
        <v>551</v>
      </c>
      <c r="L88" s="24" t="s">
        <v>550</v>
      </c>
      <c r="N88" s="24" t="b">
        <v>1</v>
      </c>
      <c r="O88" s="24" t="b">
        <v>0</v>
      </c>
      <c r="Q88" s="24" t="s">
        <v>345</v>
      </c>
      <c r="V88" s="92">
        <v>51000</v>
      </c>
      <c r="W88" s="92">
        <v>52999</v>
      </c>
      <c r="X88" s="24" t="str">
        <f t="shared" si="9"/>
        <v/>
      </c>
    </row>
    <row r="89" spans="1:24" x14ac:dyDescent="0.2">
      <c r="A89" s="17">
        <v>51700</v>
      </c>
      <c r="B89" s="15" t="s">
        <v>64</v>
      </c>
      <c r="C89" s="21">
        <f t="shared" si="5"/>
        <v>51700</v>
      </c>
      <c r="D89" s="21" t="str">
        <f t="shared" si="6"/>
        <v>Section 125 Deductions Payable</v>
      </c>
      <c r="E89" s="21" t="str">
        <f t="shared" si="7"/>
        <v/>
      </c>
      <c r="F89" s="21"/>
      <c r="G89" s="24">
        <f t="shared" si="8"/>
        <v>52000</v>
      </c>
      <c r="H89" s="24">
        <v>52000</v>
      </c>
      <c r="I89" s="24" t="s">
        <v>267</v>
      </c>
      <c r="J89" s="24" t="s">
        <v>548</v>
      </c>
      <c r="K89" s="24" t="s">
        <v>551</v>
      </c>
      <c r="L89" s="24" t="s">
        <v>550</v>
      </c>
      <c r="N89" s="24" t="b">
        <v>1</v>
      </c>
      <c r="O89" s="24" t="b">
        <v>0</v>
      </c>
      <c r="Q89" s="24" t="s">
        <v>345</v>
      </c>
      <c r="V89" s="92">
        <v>51000</v>
      </c>
      <c r="W89" s="92">
        <v>52999</v>
      </c>
      <c r="X89" s="24" t="str">
        <f t="shared" si="9"/>
        <v/>
      </c>
    </row>
    <row r="90" spans="1:24" x14ac:dyDescent="0.2">
      <c r="A90" s="17">
        <v>51800</v>
      </c>
      <c r="B90" s="15" t="s">
        <v>65</v>
      </c>
      <c r="C90" s="21">
        <f t="shared" si="5"/>
        <v>51800</v>
      </c>
      <c r="D90" s="21" t="str">
        <f t="shared" si="6"/>
        <v>401(K) Company Match Payable</v>
      </c>
      <c r="E90" s="21" t="str">
        <f t="shared" si="7"/>
        <v/>
      </c>
      <c r="F90" s="21"/>
      <c r="G90" s="24">
        <f t="shared" si="8"/>
        <v>52500</v>
      </c>
      <c r="H90" s="24">
        <v>52500</v>
      </c>
      <c r="I90" s="24" t="s">
        <v>66</v>
      </c>
      <c r="J90" s="24" t="s">
        <v>548</v>
      </c>
      <c r="K90" s="24" t="s">
        <v>551</v>
      </c>
      <c r="L90" s="24" t="s">
        <v>550</v>
      </c>
      <c r="N90" s="24" t="b">
        <v>1</v>
      </c>
      <c r="O90" s="24" t="b">
        <v>0</v>
      </c>
      <c r="Q90" s="24" t="s">
        <v>345</v>
      </c>
      <c r="V90" s="92">
        <v>51000</v>
      </c>
      <c r="W90" s="92">
        <v>52999</v>
      </c>
      <c r="X90" s="24" t="str">
        <f t="shared" si="9"/>
        <v/>
      </c>
    </row>
    <row r="91" spans="1:24" x14ac:dyDescent="0.2">
      <c r="A91" s="17">
        <v>51900</v>
      </c>
      <c r="B91" s="15" t="s">
        <v>266</v>
      </c>
      <c r="C91" s="21">
        <f t="shared" si="5"/>
        <v>51900</v>
      </c>
      <c r="D91" s="21" t="str">
        <f t="shared" si="6"/>
        <v>Workers' Comp Payable</v>
      </c>
      <c r="E91" s="21" t="str">
        <f t="shared" si="7"/>
        <v/>
      </c>
      <c r="F91" s="21"/>
      <c r="G91" s="24">
        <f t="shared" si="8"/>
        <v>53000</v>
      </c>
      <c r="H91" s="24">
        <v>53000</v>
      </c>
      <c r="I91" s="24" t="s">
        <v>67</v>
      </c>
      <c r="J91" s="24" t="s">
        <v>548</v>
      </c>
      <c r="K91" s="24" t="s">
        <v>551</v>
      </c>
      <c r="L91" s="24" t="s">
        <v>550</v>
      </c>
      <c r="N91" s="24" t="b">
        <v>1</v>
      </c>
      <c r="O91" s="24" t="b">
        <v>0</v>
      </c>
      <c r="Q91" s="24" t="s">
        <v>344</v>
      </c>
      <c r="V91" s="92">
        <v>53000</v>
      </c>
      <c r="W91" s="92">
        <v>54999</v>
      </c>
      <c r="X91" s="24" t="str">
        <f t="shared" si="9"/>
        <v/>
      </c>
    </row>
    <row r="92" spans="1:24" x14ac:dyDescent="0.2">
      <c r="A92" s="17">
        <v>52000</v>
      </c>
      <c r="B92" s="15" t="s">
        <v>267</v>
      </c>
      <c r="C92" s="21">
        <f t="shared" si="5"/>
        <v>52000</v>
      </c>
      <c r="D92" s="21" t="str">
        <f t="shared" si="6"/>
        <v>Accrued Product Warranty</v>
      </c>
      <c r="E92" s="21" t="str">
        <f t="shared" si="7"/>
        <v/>
      </c>
      <c r="F92" s="21"/>
      <c r="G92" s="24">
        <f t="shared" si="8"/>
        <v>55000</v>
      </c>
      <c r="H92" s="24">
        <v>55000</v>
      </c>
      <c r="I92" s="24" t="s">
        <v>68</v>
      </c>
      <c r="J92" s="24" t="s">
        <v>548</v>
      </c>
      <c r="K92" s="24" t="s">
        <v>551</v>
      </c>
      <c r="L92" s="24" t="s">
        <v>550</v>
      </c>
      <c r="N92" s="24" t="b">
        <v>1</v>
      </c>
      <c r="O92" s="24" t="b">
        <v>0</v>
      </c>
      <c r="Q92" s="24" t="s">
        <v>362</v>
      </c>
      <c r="V92" s="92">
        <v>55000</v>
      </c>
      <c r="W92" s="92">
        <v>55799</v>
      </c>
      <c r="X92" s="24" t="str">
        <f t="shared" si="9"/>
        <v/>
      </c>
    </row>
    <row r="93" spans="1:24" x14ac:dyDescent="0.2">
      <c r="A93" s="17">
        <v>52500</v>
      </c>
      <c r="B93" s="15" t="s">
        <v>66</v>
      </c>
      <c r="C93" s="21">
        <f t="shared" si="5"/>
        <v>52500</v>
      </c>
      <c r="D93" s="21" t="str">
        <f t="shared" si="6"/>
        <v>Interco Payable</v>
      </c>
      <c r="E93" s="21" t="str">
        <f t="shared" si="7"/>
        <v/>
      </c>
      <c r="F93" s="21"/>
      <c r="G93" s="24">
        <f t="shared" si="8"/>
        <v>55100</v>
      </c>
      <c r="H93" s="24">
        <v>55100</v>
      </c>
      <c r="I93" s="24" t="s">
        <v>69</v>
      </c>
      <c r="J93" s="24" t="s">
        <v>548</v>
      </c>
      <c r="K93" s="24" t="s">
        <v>551</v>
      </c>
      <c r="L93" s="24" t="s">
        <v>550</v>
      </c>
      <c r="N93" s="24" t="b">
        <v>1</v>
      </c>
      <c r="O93" s="24" t="b">
        <v>0</v>
      </c>
      <c r="Q93" s="24" t="s">
        <v>362</v>
      </c>
      <c r="V93" s="92">
        <v>55000</v>
      </c>
      <c r="W93" s="92">
        <v>55799</v>
      </c>
      <c r="X93" s="24" t="str">
        <f t="shared" si="9"/>
        <v/>
      </c>
    </row>
    <row r="94" spans="1:24" x14ac:dyDescent="0.2">
      <c r="A94" s="17">
        <v>53000</v>
      </c>
      <c r="B94" s="15" t="s">
        <v>67</v>
      </c>
      <c r="C94" s="21">
        <f t="shared" si="5"/>
        <v>53000</v>
      </c>
      <c r="D94" s="21" t="str">
        <f t="shared" si="6"/>
        <v>Wages Payable</v>
      </c>
      <c r="E94" s="21" t="str">
        <f t="shared" si="7"/>
        <v/>
      </c>
      <c r="F94" s="21"/>
      <c r="G94" s="24">
        <f t="shared" si="8"/>
        <v>55200</v>
      </c>
      <c r="H94" s="24">
        <v>55200</v>
      </c>
      <c r="I94" s="24" t="s">
        <v>70</v>
      </c>
      <c r="J94" s="24" t="s">
        <v>548</v>
      </c>
      <c r="K94" s="24" t="s">
        <v>551</v>
      </c>
      <c r="L94" s="24" t="s">
        <v>550</v>
      </c>
      <c r="N94" s="24" t="b">
        <v>1</v>
      </c>
      <c r="O94" s="24" t="b">
        <v>0</v>
      </c>
      <c r="Q94" s="24" t="s">
        <v>362</v>
      </c>
      <c r="V94" s="92">
        <v>55000</v>
      </c>
      <c r="W94" s="92">
        <v>55799</v>
      </c>
      <c r="X94" s="24" t="str">
        <f t="shared" si="9"/>
        <v/>
      </c>
    </row>
    <row r="95" spans="1:24" x14ac:dyDescent="0.2">
      <c r="A95" s="17">
        <v>55000</v>
      </c>
      <c r="B95" s="15" t="s">
        <v>68</v>
      </c>
      <c r="C95" s="21">
        <f t="shared" si="5"/>
        <v>55000</v>
      </c>
      <c r="D95" s="21" t="str">
        <f t="shared" si="6"/>
        <v>Payroll Taxes Payable</v>
      </c>
      <c r="E95" s="21" t="str">
        <f t="shared" si="7"/>
        <v/>
      </c>
      <c r="F95" s="21"/>
      <c r="G95" s="24">
        <f t="shared" si="8"/>
        <v>55300</v>
      </c>
      <c r="H95" s="24">
        <v>55300</v>
      </c>
      <c r="I95" s="24" t="s">
        <v>71</v>
      </c>
      <c r="J95" s="24" t="s">
        <v>548</v>
      </c>
      <c r="K95" s="24" t="s">
        <v>551</v>
      </c>
      <c r="L95" s="24" t="s">
        <v>550</v>
      </c>
      <c r="N95" s="24" t="b">
        <v>1</v>
      </c>
      <c r="O95" s="24" t="b">
        <v>0</v>
      </c>
      <c r="Q95" s="24" t="s">
        <v>362</v>
      </c>
      <c r="V95" s="92">
        <v>55000</v>
      </c>
      <c r="W95" s="92">
        <v>55799</v>
      </c>
      <c r="X95" s="24" t="str">
        <f t="shared" si="9"/>
        <v/>
      </c>
    </row>
    <row r="96" spans="1:24" x14ac:dyDescent="0.2">
      <c r="A96" s="17">
        <v>55100</v>
      </c>
      <c r="B96" s="15" t="s">
        <v>69</v>
      </c>
      <c r="C96" s="21">
        <f t="shared" si="5"/>
        <v>55100</v>
      </c>
      <c r="D96" s="21" t="str">
        <f t="shared" si="6"/>
        <v>Federal W/H Payable</v>
      </c>
      <c r="E96" s="21" t="str">
        <f t="shared" si="7"/>
        <v/>
      </c>
      <c r="F96" s="21"/>
      <c r="G96" s="24">
        <f t="shared" si="8"/>
        <v>55400</v>
      </c>
      <c r="H96" s="24">
        <v>55400</v>
      </c>
      <c r="I96" s="24" t="s">
        <v>72</v>
      </c>
      <c r="J96" s="24" t="s">
        <v>548</v>
      </c>
      <c r="K96" s="24" t="s">
        <v>551</v>
      </c>
      <c r="L96" s="24" t="s">
        <v>550</v>
      </c>
      <c r="N96" s="24" t="b">
        <v>1</v>
      </c>
      <c r="O96" s="24" t="b">
        <v>0</v>
      </c>
      <c r="Q96" s="24" t="s">
        <v>362</v>
      </c>
      <c r="V96" s="92">
        <v>55000</v>
      </c>
      <c r="W96" s="92">
        <v>55799</v>
      </c>
      <c r="X96" s="24" t="str">
        <f t="shared" si="9"/>
        <v/>
      </c>
    </row>
    <row r="97" spans="1:24" x14ac:dyDescent="0.2">
      <c r="A97" s="17">
        <v>55200</v>
      </c>
      <c r="B97" s="15" t="s">
        <v>70</v>
      </c>
      <c r="C97" s="21">
        <f t="shared" si="5"/>
        <v>55200</v>
      </c>
      <c r="D97" s="21" t="str">
        <f t="shared" si="6"/>
        <v>State W/H Payable</v>
      </c>
      <c r="E97" s="21" t="str">
        <f t="shared" si="7"/>
        <v/>
      </c>
      <c r="F97" s="21"/>
      <c r="G97" s="24">
        <f t="shared" si="8"/>
        <v>55500</v>
      </c>
      <c r="H97" s="24">
        <v>55500</v>
      </c>
      <c r="I97" s="24" t="s">
        <v>73</v>
      </c>
      <c r="J97" s="24" t="s">
        <v>548</v>
      </c>
      <c r="K97" s="24" t="s">
        <v>551</v>
      </c>
      <c r="L97" s="24" t="s">
        <v>550</v>
      </c>
      <c r="N97" s="24" t="b">
        <v>1</v>
      </c>
      <c r="O97" s="24" t="b">
        <v>0</v>
      </c>
      <c r="Q97" s="24" t="s">
        <v>362</v>
      </c>
      <c r="V97" s="92">
        <v>55000</v>
      </c>
      <c r="W97" s="92">
        <v>55799</v>
      </c>
      <c r="X97" s="24" t="str">
        <f t="shared" si="9"/>
        <v/>
      </c>
    </row>
    <row r="98" spans="1:24" x14ac:dyDescent="0.2">
      <c r="A98" s="17">
        <v>55300</v>
      </c>
      <c r="B98" s="15" t="s">
        <v>71</v>
      </c>
      <c r="C98" s="21">
        <f t="shared" si="5"/>
        <v>55300</v>
      </c>
      <c r="D98" s="21" t="str">
        <f t="shared" si="6"/>
        <v>Employee/er FICA Payable</v>
      </c>
      <c r="E98" s="21" t="str">
        <f t="shared" si="7"/>
        <v/>
      </c>
      <c r="F98" s="21"/>
      <c r="G98" s="24">
        <f t="shared" si="8"/>
        <v>55800</v>
      </c>
      <c r="H98" s="24">
        <v>55800</v>
      </c>
      <c r="I98" s="24" t="s">
        <v>74</v>
      </c>
      <c r="J98" s="24" t="s">
        <v>548</v>
      </c>
      <c r="K98" s="24" t="s">
        <v>551</v>
      </c>
      <c r="L98" s="24" t="s">
        <v>550</v>
      </c>
      <c r="N98" s="24" t="b">
        <v>1</v>
      </c>
      <c r="O98" s="24" t="b">
        <v>0</v>
      </c>
      <c r="Q98" s="24" t="s">
        <v>346</v>
      </c>
      <c r="V98" s="92">
        <v>55800</v>
      </c>
      <c r="W98" s="92">
        <v>55999</v>
      </c>
      <c r="X98" s="24" t="str">
        <f t="shared" si="9"/>
        <v/>
      </c>
    </row>
    <row r="99" spans="1:24" x14ac:dyDescent="0.2">
      <c r="A99" s="17">
        <v>55400</v>
      </c>
      <c r="B99" s="15" t="s">
        <v>72</v>
      </c>
      <c r="C99" s="21">
        <f t="shared" si="5"/>
        <v>55400</v>
      </c>
      <c r="D99" s="21" t="str">
        <f t="shared" si="6"/>
        <v>Employer FUTA Tax Payable</v>
      </c>
      <c r="E99" s="21" t="str">
        <f t="shared" si="7"/>
        <v/>
      </c>
      <c r="F99" s="21"/>
      <c r="G99" s="24">
        <f t="shared" si="8"/>
        <v>56000</v>
      </c>
      <c r="H99" s="24">
        <v>56000</v>
      </c>
      <c r="I99" s="24" t="s">
        <v>75</v>
      </c>
      <c r="J99" s="24" t="s">
        <v>548</v>
      </c>
      <c r="K99" s="24" t="s">
        <v>551</v>
      </c>
      <c r="L99" s="24" t="s">
        <v>550</v>
      </c>
      <c r="N99" s="24" t="b">
        <v>1</v>
      </c>
      <c r="O99" s="24" t="b">
        <v>0</v>
      </c>
      <c r="Q99" s="24" t="s">
        <v>396</v>
      </c>
      <c r="V99" s="92">
        <v>56000</v>
      </c>
      <c r="W99" s="92">
        <v>56399</v>
      </c>
      <c r="X99" s="24" t="str">
        <f t="shared" si="9"/>
        <v/>
      </c>
    </row>
    <row r="100" spans="1:24" x14ac:dyDescent="0.2">
      <c r="A100" s="17">
        <v>55500</v>
      </c>
      <c r="B100" s="15" t="s">
        <v>73</v>
      </c>
      <c r="C100" s="21">
        <f t="shared" si="5"/>
        <v>55500</v>
      </c>
      <c r="D100" s="21" t="str">
        <f t="shared" si="6"/>
        <v>Employer SUTA Tax Payable</v>
      </c>
      <c r="E100" s="21" t="str">
        <f t="shared" si="7"/>
        <v/>
      </c>
      <c r="F100" s="21"/>
      <c r="G100" s="24">
        <f t="shared" si="8"/>
        <v>56100</v>
      </c>
      <c r="H100" s="24">
        <v>56100</v>
      </c>
      <c r="I100" s="24" t="s">
        <v>76</v>
      </c>
      <c r="J100" s="24" t="s">
        <v>548</v>
      </c>
      <c r="K100" s="24" t="s">
        <v>551</v>
      </c>
      <c r="L100" s="24" t="s">
        <v>550</v>
      </c>
      <c r="N100" s="24" t="b">
        <v>1</v>
      </c>
      <c r="O100" s="24" t="b">
        <v>0</v>
      </c>
      <c r="Q100" s="24" t="s">
        <v>396</v>
      </c>
      <c r="V100" s="92">
        <v>56000</v>
      </c>
      <c r="W100" s="92">
        <v>56399</v>
      </c>
      <c r="X100" s="24" t="str">
        <f t="shared" si="9"/>
        <v/>
      </c>
    </row>
    <row r="101" spans="1:24" x14ac:dyDescent="0.2">
      <c r="A101" s="17">
        <v>55800</v>
      </c>
      <c r="B101" s="15" t="s">
        <v>74</v>
      </c>
      <c r="C101" s="21">
        <f t="shared" si="5"/>
        <v>55800</v>
      </c>
      <c r="D101" s="21" t="str">
        <f t="shared" si="6"/>
        <v>Accrued Pension Cost/Profit Sh.</v>
      </c>
      <c r="E101" s="21" t="str">
        <f t="shared" si="7"/>
        <v/>
      </c>
      <c r="F101" s="21"/>
      <c r="G101" s="24">
        <f t="shared" si="8"/>
        <v>56450</v>
      </c>
      <c r="H101" s="24">
        <v>56450</v>
      </c>
      <c r="I101" s="24" t="s">
        <v>78</v>
      </c>
      <c r="J101" s="24" t="s">
        <v>548</v>
      </c>
      <c r="K101" s="24" t="s">
        <v>551</v>
      </c>
      <c r="L101" s="24" t="s">
        <v>550</v>
      </c>
      <c r="N101" s="24" t="b">
        <v>1</v>
      </c>
      <c r="O101" s="24" t="b">
        <v>0</v>
      </c>
      <c r="Q101" s="24" t="s">
        <v>347</v>
      </c>
      <c r="V101" s="92">
        <v>56400</v>
      </c>
      <c r="W101" s="92">
        <v>56499</v>
      </c>
      <c r="X101" s="24" t="str">
        <f t="shared" si="9"/>
        <v/>
      </c>
    </row>
    <row r="102" spans="1:24" x14ac:dyDescent="0.2">
      <c r="A102" s="17">
        <v>56000</v>
      </c>
      <c r="B102" s="15" t="s">
        <v>75</v>
      </c>
      <c r="C102" s="21">
        <f t="shared" si="5"/>
        <v>56000</v>
      </c>
      <c r="D102" s="21" t="str">
        <f t="shared" si="6"/>
        <v>Real Estate Taxes Payable</v>
      </c>
      <c r="E102" s="21" t="str">
        <f t="shared" si="7"/>
        <v/>
      </c>
      <c r="F102" s="21"/>
      <c r="G102" s="24">
        <f t="shared" si="8"/>
        <v>56600</v>
      </c>
      <c r="H102" s="24">
        <v>56600</v>
      </c>
      <c r="I102" s="24" t="s">
        <v>80</v>
      </c>
      <c r="J102" s="24" t="s">
        <v>548</v>
      </c>
      <c r="K102" s="24" t="s">
        <v>551</v>
      </c>
      <c r="L102" s="24" t="s">
        <v>550</v>
      </c>
      <c r="N102" s="24" t="b">
        <v>1</v>
      </c>
      <c r="O102" s="24" t="b">
        <v>0</v>
      </c>
      <c r="Q102" s="24" t="s">
        <v>349</v>
      </c>
      <c r="V102" s="92">
        <v>56600</v>
      </c>
      <c r="W102" s="92">
        <v>56999</v>
      </c>
      <c r="X102" s="24" t="str">
        <f t="shared" si="9"/>
        <v/>
      </c>
    </row>
    <row r="103" spans="1:24" x14ac:dyDescent="0.2">
      <c r="A103" s="17">
        <v>56100</v>
      </c>
      <c r="B103" s="15" t="s">
        <v>76</v>
      </c>
      <c r="C103" s="21">
        <f t="shared" si="5"/>
        <v>56100</v>
      </c>
      <c r="D103" s="21" t="str">
        <f t="shared" si="6"/>
        <v>Sales Tax Payable</v>
      </c>
      <c r="E103" s="21" t="str">
        <f t="shared" si="7"/>
        <v/>
      </c>
      <c r="F103" s="21"/>
      <c r="G103" s="24">
        <f t="shared" si="8"/>
        <v>56900</v>
      </c>
      <c r="H103" s="24">
        <v>56900</v>
      </c>
      <c r="I103" s="24" t="s">
        <v>81</v>
      </c>
      <c r="J103" s="24" t="s">
        <v>548</v>
      </c>
      <c r="K103" s="24" t="s">
        <v>551</v>
      </c>
      <c r="L103" s="24" t="s">
        <v>550</v>
      </c>
      <c r="N103" s="24" t="b">
        <v>1</v>
      </c>
      <c r="O103" s="24" t="b">
        <v>0</v>
      </c>
      <c r="Q103" s="24" t="s">
        <v>349</v>
      </c>
      <c r="V103" s="92">
        <v>56600</v>
      </c>
      <c r="W103" s="92">
        <v>56999</v>
      </c>
      <c r="X103" s="24" t="str">
        <f t="shared" si="9"/>
        <v/>
      </c>
    </row>
    <row r="104" spans="1:24" x14ac:dyDescent="0.2">
      <c r="A104" s="17" t="s">
        <v>209</v>
      </c>
      <c r="B104" s="15" t="s">
        <v>209</v>
      </c>
      <c r="C104" s="21" t="e">
        <f t="shared" si="5"/>
        <v>#N/A</v>
      </c>
      <c r="D104" s="21" t="e">
        <f t="shared" si="6"/>
        <v>#N/A</v>
      </c>
      <c r="E104" s="21" t="e">
        <f t="shared" si="7"/>
        <v>#N/A</v>
      </c>
      <c r="F104" s="21"/>
      <c r="G104" s="24">
        <f t="shared" si="8"/>
        <v>57000</v>
      </c>
      <c r="H104" s="24">
        <v>57000</v>
      </c>
      <c r="I104" s="24" t="s">
        <v>82</v>
      </c>
      <c r="J104" s="24" t="s">
        <v>548</v>
      </c>
      <c r="K104" s="24" t="s">
        <v>551</v>
      </c>
      <c r="L104" s="24" t="s">
        <v>550</v>
      </c>
      <c r="N104" s="24" t="b">
        <v>1</v>
      </c>
      <c r="O104" s="24" t="b">
        <v>0</v>
      </c>
      <c r="Q104" s="24" t="s">
        <v>350</v>
      </c>
      <c r="V104" s="92">
        <v>57000</v>
      </c>
      <c r="W104" s="92">
        <v>57599</v>
      </c>
      <c r="X104" s="24" t="str">
        <f t="shared" si="9"/>
        <v/>
      </c>
    </row>
    <row r="105" spans="1:24" x14ac:dyDescent="0.2">
      <c r="A105" s="17">
        <v>56450</v>
      </c>
      <c r="B105" s="15" t="s">
        <v>78</v>
      </c>
      <c r="C105" s="21">
        <f t="shared" si="5"/>
        <v>56450</v>
      </c>
      <c r="D105" s="21" t="str">
        <f t="shared" si="6"/>
        <v>State Income Tax Payable</v>
      </c>
      <c r="E105" s="21" t="str">
        <f t="shared" si="7"/>
        <v/>
      </c>
      <c r="F105" s="21"/>
      <c r="G105" s="24">
        <f t="shared" si="8"/>
        <v>57600</v>
      </c>
      <c r="H105" s="24">
        <v>57600</v>
      </c>
      <c r="I105" s="24" t="s">
        <v>83</v>
      </c>
      <c r="J105" s="24" t="s">
        <v>548</v>
      </c>
      <c r="K105" s="24" t="s">
        <v>551</v>
      </c>
      <c r="L105" s="24" t="s">
        <v>550</v>
      </c>
      <c r="N105" s="24" t="b">
        <v>1</v>
      </c>
      <c r="O105" s="24" t="b">
        <v>0</v>
      </c>
      <c r="Q105" s="24" t="s">
        <v>351</v>
      </c>
      <c r="V105" s="92">
        <v>57600</v>
      </c>
      <c r="W105" s="92">
        <v>57899</v>
      </c>
      <c r="X105" s="24" t="str">
        <f t="shared" si="9"/>
        <v/>
      </c>
    </row>
    <row r="106" spans="1:24" x14ac:dyDescent="0.2">
      <c r="A106" s="17" t="s">
        <v>209</v>
      </c>
      <c r="B106" s="15" t="s">
        <v>209</v>
      </c>
      <c r="C106" s="21" t="e">
        <f t="shared" si="5"/>
        <v>#N/A</v>
      </c>
      <c r="D106" s="21" t="e">
        <f t="shared" si="6"/>
        <v>#N/A</v>
      </c>
      <c r="E106" s="21" t="e">
        <f t="shared" si="7"/>
        <v>#N/A</v>
      </c>
      <c r="F106" s="21"/>
      <c r="G106" s="24">
        <f t="shared" si="8"/>
        <v>57900</v>
      </c>
      <c r="H106" s="24">
        <v>57900</v>
      </c>
      <c r="I106" s="24" t="s">
        <v>84</v>
      </c>
      <c r="J106" s="24" t="s">
        <v>548</v>
      </c>
      <c r="K106" s="24" t="s">
        <v>551</v>
      </c>
      <c r="L106" s="24" t="s">
        <v>550</v>
      </c>
      <c r="N106" s="24" t="b">
        <v>1</v>
      </c>
      <c r="O106" s="24" t="b">
        <v>0</v>
      </c>
      <c r="Q106" s="24" t="s">
        <v>352</v>
      </c>
      <c r="V106" s="92">
        <v>57900</v>
      </c>
      <c r="W106" s="92">
        <v>57999</v>
      </c>
      <c r="X106" s="24" t="str">
        <f t="shared" si="9"/>
        <v/>
      </c>
    </row>
    <row r="107" spans="1:24" x14ac:dyDescent="0.2">
      <c r="A107" s="17">
        <v>56600</v>
      </c>
      <c r="B107" s="15" t="s">
        <v>80</v>
      </c>
      <c r="C107" s="21">
        <f t="shared" si="5"/>
        <v>56600</v>
      </c>
      <c r="D107" s="21" t="str">
        <f t="shared" si="6"/>
        <v>Line of Credit</v>
      </c>
      <c r="E107" s="21" t="str">
        <f t="shared" si="7"/>
        <v/>
      </c>
      <c r="F107" s="21"/>
      <c r="G107" s="24">
        <f t="shared" si="8"/>
        <v>58000</v>
      </c>
      <c r="H107" s="24">
        <v>58000</v>
      </c>
      <c r="I107" s="24" t="s">
        <v>208</v>
      </c>
      <c r="J107" s="24" t="s">
        <v>548</v>
      </c>
      <c r="K107" s="24" t="s">
        <v>551</v>
      </c>
      <c r="L107" s="24" t="s">
        <v>550</v>
      </c>
      <c r="N107" s="24" t="b">
        <v>1</v>
      </c>
      <c r="O107" s="24" t="b">
        <v>0</v>
      </c>
      <c r="Q107" s="24" t="s">
        <v>499</v>
      </c>
      <c r="V107" s="92">
        <v>58000</v>
      </c>
      <c r="W107" s="92">
        <v>58099</v>
      </c>
      <c r="X107" s="24" t="str">
        <f t="shared" si="9"/>
        <v/>
      </c>
    </row>
    <row r="108" spans="1:24" x14ac:dyDescent="0.2">
      <c r="A108" s="17">
        <v>56900</v>
      </c>
      <c r="B108" s="15" t="s">
        <v>81</v>
      </c>
      <c r="C108" s="21">
        <f t="shared" si="5"/>
        <v>56900</v>
      </c>
      <c r="D108" s="21" t="str">
        <f t="shared" si="6"/>
        <v>Bank Overdraft</v>
      </c>
      <c r="E108" s="21" t="str">
        <f t="shared" si="7"/>
        <v/>
      </c>
      <c r="F108" s="21"/>
      <c r="G108" s="24">
        <f t="shared" si="8"/>
        <v>58100</v>
      </c>
      <c r="H108" s="24">
        <v>58100</v>
      </c>
      <c r="I108" s="24" t="s">
        <v>498</v>
      </c>
      <c r="J108" s="24" t="s">
        <v>548</v>
      </c>
      <c r="K108" s="24" t="s">
        <v>551</v>
      </c>
      <c r="L108" s="24" t="s">
        <v>550</v>
      </c>
      <c r="N108" s="24" t="b">
        <v>1</v>
      </c>
      <c r="O108" s="24" t="b">
        <v>0</v>
      </c>
      <c r="Q108" s="24" t="s">
        <v>517</v>
      </c>
      <c r="V108" s="92">
        <v>58100</v>
      </c>
      <c r="W108" s="92">
        <v>58199</v>
      </c>
      <c r="X108" s="24" t="str">
        <f t="shared" si="9"/>
        <v/>
      </c>
    </row>
    <row r="109" spans="1:24" x14ac:dyDescent="0.2">
      <c r="A109" s="17">
        <v>57000</v>
      </c>
      <c r="B109" s="15" t="s">
        <v>82</v>
      </c>
      <c r="C109" s="21">
        <f t="shared" si="5"/>
        <v>57000</v>
      </c>
      <c r="D109" s="21" t="str">
        <f t="shared" si="6"/>
        <v>Notes Payable - Current</v>
      </c>
      <c r="E109" s="21" t="str">
        <f t="shared" si="7"/>
        <v/>
      </c>
      <c r="F109" s="21"/>
      <c r="G109" s="24">
        <f t="shared" si="8"/>
        <v>58200</v>
      </c>
      <c r="H109" s="24">
        <v>58200</v>
      </c>
      <c r="I109" s="24" t="s">
        <v>85</v>
      </c>
      <c r="J109" s="24" t="s">
        <v>548</v>
      </c>
      <c r="K109" s="24" t="s">
        <v>551</v>
      </c>
      <c r="L109" s="24" t="s">
        <v>550</v>
      </c>
      <c r="N109" s="24" t="b">
        <v>1</v>
      </c>
      <c r="O109" s="24" t="b">
        <v>0</v>
      </c>
      <c r="Q109" s="24" t="s">
        <v>353</v>
      </c>
      <c r="V109" s="92">
        <v>58200</v>
      </c>
      <c r="W109" s="92">
        <v>58599</v>
      </c>
      <c r="X109" s="24" t="str">
        <f t="shared" si="9"/>
        <v/>
      </c>
    </row>
    <row r="110" spans="1:24" x14ac:dyDescent="0.2">
      <c r="A110" s="17">
        <v>57600</v>
      </c>
      <c r="B110" s="15" t="s">
        <v>83</v>
      </c>
      <c r="C110" s="21">
        <f t="shared" si="5"/>
        <v>57600</v>
      </c>
      <c r="D110" s="21" t="str">
        <f t="shared" si="6"/>
        <v>Capital Lease - Current</v>
      </c>
      <c r="E110" s="21" t="str">
        <f t="shared" si="7"/>
        <v/>
      </c>
      <c r="F110" s="21"/>
      <c r="G110" s="24">
        <f t="shared" si="8"/>
        <v>58500</v>
      </c>
      <c r="H110" s="24">
        <v>58500</v>
      </c>
      <c r="I110" s="24" t="s">
        <v>86</v>
      </c>
      <c r="J110" s="24" t="s">
        <v>548</v>
      </c>
      <c r="K110" s="24" t="s">
        <v>551</v>
      </c>
      <c r="L110" s="24" t="s">
        <v>550</v>
      </c>
      <c r="N110" s="24" t="b">
        <v>1</v>
      </c>
      <c r="O110" s="24" t="b">
        <v>0</v>
      </c>
      <c r="Q110" s="24" t="s">
        <v>353</v>
      </c>
      <c r="V110" s="92">
        <v>58200</v>
      </c>
      <c r="W110" s="92">
        <v>58599</v>
      </c>
      <c r="X110" s="24" t="str">
        <f t="shared" si="9"/>
        <v/>
      </c>
    </row>
    <row r="111" spans="1:24" x14ac:dyDescent="0.2">
      <c r="A111" s="17">
        <v>57900</v>
      </c>
      <c r="B111" s="15" t="s">
        <v>84</v>
      </c>
      <c r="C111" s="21">
        <f t="shared" si="5"/>
        <v>57900</v>
      </c>
      <c r="D111" s="21" t="str">
        <f t="shared" si="6"/>
        <v>Current Portion of LTD</v>
      </c>
      <c r="E111" s="21" t="str">
        <f t="shared" si="7"/>
        <v/>
      </c>
      <c r="F111" s="21"/>
      <c r="G111" s="24">
        <f t="shared" si="8"/>
        <v>58600</v>
      </c>
      <c r="H111" s="24">
        <v>58600</v>
      </c>
      <c r="I111" s="24" t="s">
        <v>87</v>
      </c>
      <c r="J111" s="24" t="s">
        <v>548</v>
      </c>
      <c r="K111" s="24" t="s">
        <v>551</v>
      </c>
      <c r="L111" s="24" t="s">
        <v>550</v>
      </c>
      <c r="N111" s="24" t="b">
        <v>1</v>
      </c>
      <c r="O111" s="24" t="b">
        <v>0</v>
      </c>
      <c r="Q111" s="24" t="s">
        <v>365</v>
      </c>
      <c r="V111" s="92">
        <v>58600</v>
      </c>
      <c r="W111" s="92">
        <v>59899</v>
      </c>
      <c r="X111" s="24" t="str">
        <f t="shared" si="9"/>
        <v/>
      </c>
    </row>
    <row r="112" spans="1:24" x14ac:dyDescent="0.2">
      <c r="A112" s="17">
        <v>58000</v>
      </c>
      <c r="B112" s="15" t="s">
        <v>208</v>
      </c>
      <c r="C112" s="21">
        <f t="shared" si="5"/>
        <v>58000</v>
      </c>
      <c r="D112" s="21" t="str">
        <f t="shared" si="6"/>
        <v>Due to Partner</v>
      </c>
      <c r="E112" s="21" t="str">
        <f t="shared" si="7"/>
        <v/>
      </c>
      <c r="F112" s="21"/>
      <c r="G112" s="24">
        <f t="shared" si="8"/>
        <v>59995</v>
      </c>
      <c r="H112" s="24">
        <v>59995</v>
      </c>
      <c r="I112" s="24" t="s">
        <v>437</v>
      </c>
      <c r="J112" s="24" t="s">
        <v>548</v>
      </c>
      <c r="K112" s="24" t="s">
        <v>551</v>
      </c>
      <c r="L112" s="24" t="s">
        <v>550</v>
      </c>
      <c r="N112" s="24" t="b">
        <v>1</v>
      </c>
      <c r="O112" s="24" t="b">
        <v>0</v>
      </c>
      <c r="Q112" s="24" t="s">
        <v>364</v>
      </c>
      <c r="V112" s="92">
        <v>59995</v>
      </c>
      <c r="W112" s="92">
        <v>59999</v>
      </c>
      <c r="X112" s="24" t="str">
        <f t="shared" si="9"/>
        <v/>
      </c>
    </row>
    <row r="113" spans="1:24" x14ac:dyDescent="0.2">
      <c r="A113" s="17">
        <v>58100</v>
      </c>
      <c r="B113" s="26" t="s">
        <v>498</v>
      </c>
      <c r="C113" s="21">
        <f t="shared" si="5"/>
        <v>58100</v>
      </c>
      <c r="D113" s="21" t="str">
        <f t="shared" si="6"/>
        <v>Derivative Liabilities - Noncurrent</v>
      </c>
      <c r="E113" s="21" t="str">
        <f t="shared" si="7"/>
        <v/>
      </c>
      <c r="F113" s="21"/>
      <c r="G113" s="24">
        <f t="shared" si="8"/>
        <v>60000</v>
      </c>
      <c r="H113" s="24">
        <v>60000</v>
      </c>
      <c r="I113" s="24" t="s">
        <v>438</v>
      </c>
      <c r="J113" s="24" t="s">
        <v>548</v>
      </c>
      <c r="K113" s="24" t="s">
        <v>551</v>
      </c>
      <c r="L113" s="24" t="s">
        <v>550</v>
      </c>
      <c r="N113" s="24" t="b">
        <v>1</v>
      </c>
      <c r="O113" s="24" t="b">
        <v>0</v>
      </c>
      <c r="Q113" s="24" t="s">
        <v>354</v>
      </c>
      <c r="V113" s="92">
        <v>60000</v>
      </c>
      <c r="W113" s="92">
        <v>61999</v>
      </c>
      <c r="X113" s="24" t="str">
        <f t="shared" si="9"/>
        <v/>
      </c>
    </row>
    <row r="114" spans="1:24" x14ac:dyDescent="0.2">
      <c r="A114" s="17">
        <v>58200</v>
      </c>
      <c r="B114" s="15" t="s">
        <v>85</v>
      </c>
      <c r="C114" s="21">
        <f t="shared" si="5"/>
        <v>58200</v>
      </c>
      <c r="D114" s="21" t="str">
        <f t="shared" si="6"/>
        <v>Notes Payable - Noncurrent</v>
      </c>
      <c r="E114" s="21" t="str">
        <f t="shared" si="7"/>
        <v/>
      </c>
      <c r="F114" s="21"/>
      <c r="G114" s="24">
        <f t="shared" si="8"/>
        <v>62000</v>
      </c>
      <c r="H114" s="24">
        <v>62000</v>
      </c>
      <c r="I114" s="24" t="s">
        <v>220</v>
      </c>
      <c r="J114" s="24" t="s">
        <v>548</v>
      </c>
      <c r="K114" s="24" t="s">
        <v>551</v>
      </c>
      <c r="L114" s="24" t="s">
        <v>552</v>
      </c>
      <c r="M114" s="24">
        <v>66000</v>
      </c>
      <c r="N114" s="24" t="b">
        <v>1</v>
      </c>
      <c r="O114" s="24" t="b">
        <v>0</v>
      </c>
      <c r="Q114" s="24" t="s">
        <v>355</v>
      </c>
      <c r="V114" s="92">
        <v>62000</v>
      </c>
      <c r="W114" s="92">
        <v>64999</v>
      </c>
      <c r="X114" s="24" t="str">
        <f t="shared" si="9"/>
        <v/>
      </c>
    </row>
    <row r="115" spans="1:24" x14ac:dyDescent="0.2">
      <c r="A115" s="17">
        <v>58500</v>
      </c>
      <c r="B115" s="15" t="s">
        <v>86</v>
      </c>
      <c r="C115" s="21">
        <f t="shared" si="5"/>
        <v>58500</v>
      </c>
      <c r="D115" s="21" t="str">
        <f t="shared" si="6"/>
        <v>Notes Payable - NC (contra)</v>
      </c>
      <c r="E115" s="21" t="str">
        <f t="shared" si="7"/>
        <v/>
      </c>
      <c r="F115" s="21"/>
      <c r="G115" s="24">
        <f t="shared" si="8"/>
        <v>62100</v>
      </c>
      <c r="H115" s="24">
        <v>62100</v>
      </c>
      <c r="I115" s="24" t="s">
        <v>221</v>
      </c>
      <c r="J115" s="24" t="s">
        <v>548</v>
      </c>
      <c r="K115" s="24" t="s">
        <v>551</v>
      </c>
      <c r="L115" s="24" t="s">
        <v>552</v>
      </c>
      <c r="M115" s="24">
        <v>66100</v>
      </c>
      <c r="N115" s="24" t="b">
        <v>1</v>
      </c>
      <c r="O115" s="24" t="b">
        <v>0</v>
      </c>
      <c r="Q115" s="24" t="s">
        <v>355</v>
      </c>
      <c r="V115" s="92">
        <v>62000</v>
      </c>
      <c r="W115" s="92">
        <v>64999</v>
      </c>
      <c r="X115" s="24" t="str">
        <f t="shared" si="9"/>
        <v/>
      </c>
    </row>
    <row r="116" spans="1:24" x14ac:dyDescent="0.2">
      <c r="A116" s="17">
        <v>58600</v>
      </c>
      <c r="B116" s="15" t="s">
        <v>87</v>
      </c>
      <c r="C116" s="21">
        <f t="shared" si="5"/>
        <v>58600</v>
      </c>
      <c r="D116" s="21" t="str">
        <f t="shared" si="6"/>
        <v>Capital Lease - Noncurrent</v>
      </c>
      <c r="E116" s="21" t="str">
        <f t="shared" si="7"/>
        <v/>
      </c>
      <c r="F116" s="21"/>
      <c r="G116" s="24">
        <f t="shared" si="8"/>
        <v>65000</v>
      </c>
      <c r="H116" s="24">
        <v>65000</v>
      </c>
      <c r="I116" s="24" t="s">
        <v>251</v>
      </c>
      <c r="J116" s="24" t="s">
        <v>548</v>
      </c>
      <c r="K116" s="24" t="s">
        <v>551</v>
      </c>
      <c r="L116" s="24" t="s">
        <v>552</v>
      </c>
      <c r="M116" s="24">
        <v>66000</v>
      </c>
      <c r="N116" s="24" t="b">
        <v>1</v>
      </c>
      <c r="O116" s="24" t="b">
        <v>0</v>
      </c>
      <c r="Q116" s="24" t="s">
        <v>356</v>
      </c>
      <c r="V116" s="92">
        <v>65000</v>
      </c>
      <c r="W116" s="92">
        <v>65999</v>
      </c>
      <c r="X116" s="24" t="str">
        <f t="shared" si="9"/>
        <v/>
      </c>
    </row>
    <row r="117" spans="1:24" x14ac:dyDescent="0.2">
      <c r="A117" s="17" t="s">
        <v>209</v>
      </c>
      <c r="B117" s="15" t="s">
        <v>209</v>
      </c>
      <c r="C117" s="21" t="e">
        <f t="shared" si="5"/>
        <v>#N/A</v>
      </c>
      <c r="D117" s="21" t="e">
        <f t="shared" si="6"/>
        <v>#N/A</v>
      </c>
      <c r="E117" s="21" t="e">
        <f t="shared" si="7"/>
        <v>#N/A</v>
      </c>
      <c r="F117" s="21"/>
      <c r="G117" s="24">
        <f t="shared" si="8"/>
        <v>65100</v>
      </c>
      <c r="H117" s="24">
        <v>65100</v>
      </c>
      <c r="I117" s="24" t="s">
        <v>253</v>
      </c>
      <c r="J117" s="24" t="s">
        <v>548</v>
      </c>
      <c r="K117" s="24" t="s">
        <v>551</v>
      </c>
      <c r="L117" s="24" t="s">
        <v>552</v>
      </c>
      <c r="M117" s="24">
        <v>66100</v>
      </c>
      <c r="N117" s="24" t="b">
        <v>1</v>
      </c>
      <c r="O117" s="24" t="b">
        <v>0</v>
      </c>
      <c r="Q117" s="24" t="s">
        <v>356</v>
      </c>
      <c r="V117" s="92">
        <v>65000</v>
      </c>
      <c r="W117" s="92">
        <v>65999</v>
      </c>
      <c r="X117" s="24" t="str">
        <f t="shared" si="9"/>
        <v/>
      </c>
    </row>
    <row r="118" spans="1:24" x14ac:dyDescent="0.2">
      <c r="A118" s="17">
        <v>59995</v>
      </c>
      <c r="B118" s="15" t="s">
        <v>534</v>
      </c>
      <c r="C118" s="21">
        <f t="shared" si="5"/>
        <v>59995</v>
      </c>
      <c r="D118" s="21" t="str">
        <f t="shared" si="6"/>
        <v>Minority Interest</v>
      </c>
      <c r="E118" s="21" t="str">
        <f t="shared" si="7"/>
        <v/>
      </c>
      <c r="F118" s="21"/>
      <c r="G118" s="24">
        <f t="shared" si="8"/>
        <v>66000</v>
      </c>
      <c r="H118" s="24">
        <v>66000</v>
      </c>
      <c r="I118" s="24" t="s">
        <v>222</v>
      </c>
      <c r="J118" s="24" t="s">
        <v>548</v>
      </c>
      <c r="K118" s="24" t="s">
        <v>551</v>
      </c>
      <c r="L118" s="24" t="s">
        <v>553</v>
      </c>
      <c r="N118" s="24" t="b">
        <v>1</v>
      </c>
      <c r="O118" s="24" t="b">
        <v>0</v>
      </c>
      <c r="Q118" s="24" t="s">
        <v>357</v>
      </c>
      <c r="V118" s="92">
        <v>66000</v>
      </c>
      <c r="W118" s="92">
        <v>66999</v>
      </c>
      <c r="X118" s="24" t="str">
        <f t="shared" si="9"/>
        <v/>
      </c>
    </row>
    <row r="119" spans="1:24" x14ac:dyDescent="0.2">
      <c r="A119" s="17">
        <v>60000</v>
      </c>
      <c r="B119" s="15" t="s">
        <v>438</v>
      </c>
      <c r="C119" s="21">
        <f t="shared" si="5"/>
        <v>60000</v>
      </c>
      <c r="D119" s="21" t="str">
        <f t="shared" si="6"/>
        <v>Other Equity (1)</v>
      </c>
      <c r="E119" s="21" t="str">
        <f t="shared" si="7"/>
        <v/>
      </c>
      <c r="F119" s="21"/>
      <c r="G119" s="24">
        <f t="shared" si="8"/>
        <v>66100</v>
      </c>
      <c r="H119" s="24">
        <v>66100</v>
      </c>
      <c r="I119" s="24" t="s">
        <v>223</v>
      </c>
      <c r="J119" s="24" t="s">
        <v>548</v>
      </c>
      <c r="K119" s="24" t="s">
        <v>551</v>
      </c>
      <c r="L119" s="24" t="s">
        <v>553</v>
      </c>
      <c r="N119" s="24" t="b">
        <v>1</v>
      </c>
      <c r="O119" s="24" t="b">
        <v>0</v>
      </c>
      <c r="Q119" s="24" t="s">
        <v>357</v>
      </c>
      <c r="V119" s="92">
        <v>66000</v>
      </c>
      <c r="W119" s="92">
        <v>66999</v>
      </c>
      <c r="X119" s="24" t="str">
        <f t="shared" si="9"/>
        <v/>
      </c>
    </row>
    <row r="120" spans="1:24" x14ac:dyDescent="0.2">
      <c r="A120" s="17">
        <v>62000</v>
      </c>
      <c r="B120" s="15" t="s">
        <v>220</v>
      </c>
      <c r="C120" s="21">
        <f t="shared" si="5"/>
        <v>62000</v>
      </c>
      <c r="D120" s="21" t="str">
        <f t="shared" si="6"/>
        <v>Partner Contribution - Partner 1</v>
      </c>
      <c r="E120" s="21" t="str">
        <f t="shared" si="7"/>
        <v/>
      </c>
      <c r="F120" s="21"/>
      <c r="G120" s="24">
        <f t="shared" si="8"/>
        <v>66900</v>
      </c>
      <c r="H120" s="24">
        <v>66900</v>
      </c>
      <c r="I120" s="24" t="s">
        <v>257</v>
      </c>
      <c r="J120" s="24" t="s">
        <v>548</v>
      </c>
      <c r="K120" s="24" t="s">
        <v>549</v>
      </c>
      <c r="L120" s="24" t="s">
        <v>552</v>
      </c>
      <c r="M120" s="24">
        <v>66000</v>
      </c>
      <c r="N120" s="24" t="b">
        <v>1</v>
      </c>
      <c r="O120" s="24" t="b">
        <v>0</v>
      </c>
      <c r="Q120" s="24" t="s">
        <v>357</v>
      </c>
      <c r="V120" s="92">
        <v>66000</v>
      </c>
      <c r="W120" s="92">
        <v>66999</v>
      </c>
      <c r="X120" s="24" t="str">
        <f t="shared" si="9"/>
        <v/>
      </c>
    </row>
    <row r="121" spans="1:24" x14ac:dyDescent="0.2">
      <c r="A121" s="17">
        <v>62100</v>
      </c>
      <c r="B121" s="15" t="s">
        <v>221</v>
      </c>
      <c r="C121" s="21">
        <f t="shared" si="5"/>
        <v>62100</v>
      </c>
      <c r="D121" s="21" t="str">
        <f t="shared" si="6"/>
        <v>Partner Contribution - Partner 2</v>
      </c>
      <c r="E121" s="21" t="str">
        <f t="shared" si="7"/>
        <v/>
      </c>
      <c r="F121" s="21"/>
      <c r="G121" s="24">
        <f t="shared" si="8"/>
        <v>66950</v>
      </c>
      <c r="H121" s="24">
        <v>66950</v>
      </c>
      <c r="I121" s="24" t="s">
        <v>256</v>
      </c>
      <c r="J121" s="24" t="s">
        <v>548</v>
      </c>
      <c r="K121" s="24" t="s">
        <v>549</v>
      </c>
      <c r="L121" s="24" t="s">
        <v>552</v>
      </c>
      <c r="M121" s="24">
        <v>66100</v>
      </c>
      <c r="N121" s="24" t="b">
        <v>1</v>
      </c>
      <c r="O121" s="24" t="b">
        <v>0</v>
      </c>
      <c r="Q121" s="24" t="s">
        <v>357</v>
      </c>
      <c r="V121" s="92">
        <v>66000</v>
      </c>
      <c r="W121" s="92">
        <v>66999</v>
      </c>
      <c r="X121" s="24" t="str">
        <f t="shared" si="9"/>
        <v/>
      </c>
    </row>
    <row r="122" spans="1:24" x14ac:dyDescent="0.2">
      <c r="A122" s="17" t="s">
        <v>209</v>
      </c>
      <c r="B122" s="15" t="s">
        <v>209</v>
      </c>
      <c r="C122" s="21" t="e">
        <f t="shared" si="5"/>
        <v>#N/A</v>
      </c>
      <c r="D122" s="21" t="e">
        <f t="shared" si="6"/>
        <v>#N/A</v>
      </c>
      <c r="E122" s="21" t="e">
        <f t="shared" si="7"/>
        <v>#N/A</v>
      </c>
      <c r="F122" s="21"/>
      <c r="G122" s="24">
        <f t="shared" si="8"/>
        <v>67000</v>
      </c>
      <c r="H122" s="24">
        <v>67000</v>
      </c>
      <c r="I122" s="24" t="s">
        <v>224</v>
      </c>
      <c r="J122" s="24" t="s">
        <v>548</v>
      </c>
      <c r="K122" s="24" t="s">
        <v>549</v>
      </c>
      <c r="L122" s="24" t="s">
        <v>552</v>
      </c>
      <c r="M122" s="24">
        <v>66000</v>
      </c>
      <c r="N122" s="24" t="b">
        <v>1</v>
      </c>
      <c r="O122" s="24" t="b">
        <v>0</v>
      </c>
      <c r="Q122" s="24" t="s">
        <v>358</v>
      </c>
      <c r="V122" s="92">
        <v>67000</v>
      </c>
      <c r="W122" s="92">
        <v>68999</v>
      </c>
      <c r="X122" s="24" t="str">
        <f t="shared" si="9"/>
        <v/>
      </c>
    </row>
    <row r="123" spans="1:24" x14ac:dyDescent="0.2">
      <c r="A123" s="17" t="s">
        <v>209</v>
      </c>
      <c r="B123" s="15" t="s">
        <v>209</v>
      </c>
      <c r="C123" s="21" t="e">
        <f t="shared" si="5"/>
        <v>#N/A</v>
      </c>
      <c r="D123" s="21" t="e">
        <f t="shared" si="6"/>
        <v>#N/A</v>
      </c>
      <c r="E123" s="21" t="e">
        <f t="shared" si="7"/>
        <v>#N/A</v>
      </c>
      <c r="F123" s="21"/>
      <c r="G123" s="24">
        <f t="shared" si="8"/>
        <v>67100</v>
      </c>
      <c r="H123" s="24">
        <v>67100</v>
      </c>
      <c r="I123" s="24" t="s">
        <v>225</v>
      </c>
      <c r="J123" s="24" t="s">
        <v>548</v>
      </c>
      <c r="K123" s="24" t="s">
        <v>549</v>
      </c>
      <c r="L123" s="24" t="s">
        <v>552</v>
      </c>
      <c r="M123" s="24">
        <v>66100</v>
      </c>
      <c r="N123" s="24" t="b">
        <v>1</v>
      </c>
      <c r="O123" s="24" t="b">
        <v>0</v>
      </c>
      <c r="Q123" s="24" t="s">
        <v>358</v>
      </c>
      <c r="V123" s="92">
        <v>67000</v>
      </c>
      <c r="W123" s="92">
        <v>68999</v>
      </c>
      <c r="X123" s="24" t="str">
        <f t="shared" si="9"/>
        <v/>
      </c>
    </row>
    <row r="124" spans="1:24" x14ac:dyDescent="0.2">
      <c r="A124" s="17" t="s">
        <v>209</v>
      </c>
      <c r="B124" s="15" t="s">
        <v>209</v>
      </c>
      <c r="C124" s="21" t="e">
        <f t="shared" si="5"/>
        <v>#N/A</v>
      </c>
      <c r="D124" s="21" t="e">
        <f t="shared" si="6"/>
        <v>#N/A</v>
      </c>
      <c r="E124" s="21" t="e">
        <f t="shared" si="7"/>
        <v>#N/A</v>
      </c>
      <c r="F124" s="21"/>
      <c r="G124" s="24">
        <f t="shared" si="8"/>
        <v>67500</v>
      </c>
      <c r="H124" s="24">
        <v>67500</v>
      </c>
      <c r="I124" s="24" t="s">
        <v>236</v>
      </c>
      <c r="J124" s="24" t="s">
        <v>548</v>
      </c>
      <c r="K124" s="24" t="s">
        <v>549</v>
      </c>
      <c r="L124" s="24" t="s">
        <v>552</v>
      </c>
      <c r="M124" s="24">
        <v>66000</v>
      </c>
      <c r="N124" s="24" t="b">
        <v>1</v>
      </c>
      <c r="O124" s="24" t="b">
        <v>0</v>
      </c>
      <c r="Q124" s="24" t="s">
        <v>358</v>
      </c>
      <c r="V124" s="92">
        <v>67000</v>
      </c>
      <c r="W124" s="92">
        <v>68999</v>
      </c>
      <c r="X124" s="24" t="str">
        <f t="shared" si="9"/>
        <v/>
      </c>
    </row>
    <row r="125" spans="1:24" x14ac:dyDescent="0.2">
      <c r="A125" s="17" t="s">
        <v>209</v>
      </c>
      <c r="B125" s="15" t="s">
        <v>209</v>
      </c>
      <c r="C125" s="21" t="e">
        <f t="shared" si="5"/>
        <v>#N/A</v>
      </c>
      <c r="D125" s="21" t="e">
        <f t="shared" si="6"/>
        <v>#N/A</v>
      </c>
      <c r="E125" s="21" t="e">
        <f t="shared" si="7"/>
        <v>#N/A</v>
      </c>
      <c r="F125" s="21"/>
      <c r="G125" s="24">
        <f t="shared" si="8"/>
        <v>67600</v>
      </c>
      <c r="H125" s="24">
        <v>67600</v>
      </c>
      <c r="I125" s="24" t="s">
        <v>237</v>
      </c>
      <c r="J125" s="24" t="s">
        <v>548</v>
      </c>
      <c r="K125" s="24" t="s">
        <v>549</v>
      </c>
      <c r="L125" s="24" t="s">
        <v>552</v>
      </c>
      <c r="M125" s="24">
        <v>66100</v>
      </c>
      <c r="N125" s="24" t="b">
        <v>1</v>
      </c>
      <c r="O125" s="24" t="b">
        <v>0</v>
      </c>
      <c r="Q125" s="24" t="s">
        <v>358</v>
      </c>
      <c r="V125" s="92">
        <v>67000</v>
      </c>
      <c r="W125" s="92">
        <v>68999</v>
      </c>
      <c r="X125" s="24" t="str">
        <f t="shared" si="9"/>
        <v/>
      </c>
    </row>
    <row r="126" spans="1:24" x14ac:dyDescent="0.2">
      <c r="A126" s="17" t="s">
        <v>209</v>
      </c>
      <c r="B126" s="15" t="s">
        <v>209</v>
      </c>
      <c r="C126" s="21" t="e">
        <f t="shared" si="5"/>
        <v>#N/A</v>
      </c>
      <c r="D126" s="21" t="e">
        <f t="shared" si="6"/>
        <v>#N/A</v>
      </c>
      <c r="E126" s="21" t="e">
        <f t="shared" si="7"/>
        <v>#N/A</v>
      </c>
      <c r="F126" s="21"/>
      <c r="G126" s="24">
        <f t="shared" si="8"/>
        <v>68000</v>
      </c>
      <c r="H126" s="24">
        <v>68000</v>
      </c>
      <c r="I126" s="24" t="s">
        <v>247</v>
      </c>
      <c r="J126" s="24" t="s">
        <v>548</v>
      </c>
      <c r="K126" s="24" t="s">
        <v>549</v>
      </c>
      <c r="L126" s="24" t="s">
        <v>552</v>
      </c>
      <c r="M126" s="24">
        <v>66000</v>
      </c>
      <c r="N126" s="24" t="b">
        <v>1</v>
      </c>
      <c r="O126" s="24" t="b">
        <v>0</v>
      </c>
      <c r="Q126" s="24" t="s">
        <v>358</v>
      </c>
      <c r="V126" s="92">
        <v>67000</v>
      </c>
      <c r="W126" s="92">
        <v>68999</v>
      </c>
      <c r="X126" s="24" t="str">
        <f t="shared" si="9"/>
        <v/>
      </c>
    </row>
    <row r="127" spans="1:24" x14ac:dyDescent="0.2">
      <c r="A127" s="17" t="s">
        <v>209</v>
      </c>
      <c r="B127" s="15" t="s">
        <v>209</v>
      </c>
      <c r="C127" s="21" t="e">
        <f t="shared" si="5"/>
        <v>#N/A</v>
      </c>
      <c r="D127" s="21" t="e">
        <f t="shared" si="6"/>
        <v>#N/A</v>
      </c>
      <c r="E127" s="21" t="e">
        <f t="shared" si="7"/>
        <v>#N/A</v>
      </c>
      <c r="F127" s="21"/>
      <c r="G127" s="24">
        <f t="shared" si="8"/>
        <v>68100</v>
      </c>
      <c r="H127" s="24">
        <v>68100</v>
      </c>
      <c r="I127" s="24" t="s">
        <v>248</v>
      </c>
      <c r="J127" s="24" t="s">
        <v>548</v>
      </c>
      <c r="K127" s="24" t="s">
        <v>549</v>
      </c>
      <c r="L127" s="24" t="s">
        <v>552</v>
      </c>
      <c r="M127" s="24">
        <v>66100</v>
      </c>
      <c r="N127" s="24" t="b">
        <v>1</v>
      </c>
      <c r="O127" s="24" t="b">
        <v>0</v>
      </c>
      <c r="Q127" s="24" t="s">
        <v>358</v>
      </c>
      <c r="V127" s="92">
        <v>67000</v>
      </c>
      <c r="W127" s="92">
        <v>68999</v>
      </c>
      <c r="X127" s="24" t="str">
        <f t="shared" si="9"/>
        <v/>
      </c>
    </row>
    <row r="128" spans="1:24" x14ac:dyDescent="0.2">
      <c r="A128" s="17">
        <v>65000</v>
      </c>
      <c r="B128" s="15" t="s">
        <v>251</v>
      </c>
      <c r="C128" s="21">
        <f t="shared" si="5"/>
        <v>65000</v>
      </c>
      <c r="D128" s="21" t="str">
        <f t="shared" si="6"/>
        <v>Donated Capital - Partner 1</v>
      </c>
      <c r="E128" s="21" t="str">
        <f t="shared" si="7"/>
        <v/>
      </c>
      <c r="F128" s="21"/>
      <c r="G128" s="24">
        <f t="shared" si="8"/>
        <v>69000</v>
      </c>
      <c r="H128" s="24">
        <v>69000</v>
      </c>
      <c r="I128" s="24" t="s">
        <v>226</v>
      </c>
      <c r="J128" s="24" t="s">
        <v>548</v>
      </c>
      <c r="K128" s="24" t="s">
        <v>551</v>
      </c>
      <c r="L128" s="24" t="s">
        <v>552</v>
      </c>
      <c r="M128" s="24">
        <v>66000</v>
      </c>
      <c r="N128" s="24" t="b">
        <v>1</v>
      </c>
      <c r="O128" s="24" t="b">
        <v>0</v>
      </c>
      <c r="Q128" s="24" t="s">
        <v>486</v>
      </c>
      <c r="V128" s="92">
        <v>69000</v>
      </c>
      <c r="W128" s="92">
        <v>69099</v>
      </c>
      <c r="X128" s="24" t="str">
        <f t="shared" si="9"/>
        <v/>
      </c>
    </row>
    <row r="129" spans="1:24" x14ac:dyDescent="0.2">
      <c r="A129" s="17">
        <v>65100</v>
      </c>
      <c r="B129" s="15" t="s">
        <v>253</v>
      </c>
      <c r="C129" s="21">
        <f t="shared" si="5"/>
        <v>65100</v>
      </c>
      <c r="D129" s="21" t="str">
        <f t="shared" si="6"/>
        <v>Donated Capital - Partner 2</v>
      </c>
      <c r="E129" s="21" t="str">
        <f t="shared" si="7"/>
        <v/>
      </c>
      <c r="F129" s="21"/>
      <c r="G129" s="24">
        <f t="shared" si="8"/>
        <v>69100</v>
      </c>
      <c r="H129" s="24">
        <v>69100</v>
      </c>
      <c r="I129" s="24" t="s">
        <v>479</v>
      </c>
      <c r="J129" s="24" t="s">
        <v>548</v>
      </c>
      <c r="K129" s="24" t="s">
        <v>551</v>
      </c>
      <c r="L129" s="24" t="s">
        <v>552</v>
      </c>
      <c r="M129" s="24">
        <v>66000</v>
      </c>
      <c r="N129" s="24" t="b">
        <v>1</v>
      </c>
      <c r="O129" s="24" t="b">
        <v>0</v>
      </c>
      <c r="Q129" s="24" t="s">
        <v>487</v>
      </c>
      <c r="V129" s="92">
        <v>69100</v>
      </c>
      <c r="W129" s="92">
        <v>69199</v>
      </c>
      <c r="X129" s="24" t="str">
        <f t="shared" si="9"/>
        <v/>
      </c>
    </row>
    <row r="130" spans="1:24" x14ac:dyDescent="0.2">
      <c r="A130" s="17">
        <v>66000</v>
      </c>
      <c r="B130" s="15" t="s">
        <v>222</v>
      </c>
      <c r="C130" s="21">
        <f t="shared" si="5"/>
        <v>66000</v>
      </c>
      <c r="D130" s="21" t="str">
        <f t="shared" si="6"/>
        <v>Partner Equity (Deficit) - Partner 1</v>
      </c>
      <c r="E130" s="21" t="str">
        <f t="shared" si="7"/>
        <v/>
      </c>
      <c r="F130" s="21"/>
      <c r="G130" s="24">
        <f t="shared" si="8"/>
        <v>69200</v>
      </c>
      <c r="H130" s="24">
        <v>69200</v>
      </c>
      <c r="I130" s="24" t="s">
        <v>227</v>
      </c>
      <c r="J130" s="24" t="s">
        <v>548</v>
      </c>
      <c r="K130" s="24" t="s">
        <v>551</v>
      </c>
      <c r="L130" s="24" t="s">
        <v>552</v>
      </c>
      <c r="M130" s="24">
        <v>66000</v>
      </c>
      <c r="N130" s="24" t="b">
        <v>1</v>
      </c>
      <c r="O130" s="24" t="b">
        <v>0</v>
      </c>
      <c r="Q130" s="24" t="s">
        <v>359</v>
      </c>
      <c r="V130" s="92">
        <v>69200</v>
      </c>
      <c r="W130" s="92">
        <v>69299</v>
      </c>
      <c r="X130" s="24" t="str">
        <f t="shared" si="9"/>
        <v/>
      </c>
    </row>
    <row r="131" spans="1:24" x14ac:dyDescent="0.2">
      <c r="A131" s="17">
        <v>66100</v>
      </c>
      <c r="B131" s="15" t="s">
        <v>223</v>
      </c>
      <c r="C131" s="21">
        <f t="shared" ref="C131:C194" si="10">VLOOKUP(A131,$H$3:$I$294,1,FALSE)</f>
        <v>66100</v>
      </c>
      <c r="D131" s="21" t="str">
        <f t="shared" ref="D131:D194" si="11">VLOOKUP(A131,$H$3:$I$294,2,FALSE)</f>
        <v>Partner Equity (Deficit) - Partner 2</v>
      </c>
      <c r="E131" s="21" t="str">
        <f t="shared" si="7"/>
        <v/>
      </c>
      <c r="F131" s="21"/>
      <c r="G131" s="24">
        <f t="shared" si="8"/>
        <v>69300</v>
      </c>
      <c r="H131" s="24">
        <v>69300</v>
      </c>
      <c r="I131" s="24" t="s">
        <v>211</v>
      </c>
      <c r="J131" s="24" t="s">
        <v>548</v>
      </c>
      <c r="K131" s="24" t="s">
        <v>549</v>
      </c>
      <c r="L131" s="24" t="s">
        <v>552</v>
      </c>
      <c r="M131" s="24">
        <v>66000</v>
      </c>
      <c r="N131" s="24" t="b">
        <v>1</v>
      </c>
      <c r="O131" s="24" t="b">
        <v>0</v>
      </c>
      <c r="Q131" s="24" t="s">
        <v>360</v>
      </c>
      <c r="V131" s="92">
        <v>69300</v>
      </c>
      <c r="W131" s="92">
        <v>69399</v>
      </c>
      <c r="X131" s="24" t="str">
        <f t="shared" si="9"/>
        <v/>
      </c>
    </row>
    <row r="132" spans="1:24" x14ac:dyDescent="0.2">
      <c r="A132" s="17">
        <v>66900</v>
      </c>
      <c r="B132" s="15" t="s">
        <v>257</v>
      </c>
      <c r="C132" s="21">
        <f t="shared" si="10"/>
        <v>66900</v>
      </c>
      <c r="D132" s="21" t="str">
        <f t="shared" si="11"/>
        <v>Prior Period Adjustment - Partner 1</v>
      </c>
      <c r="E132" s="21" t="str">
        <f t="shared" ref="E132:E195" si="12">IF(B132=D132,"","CHANGE")</f>
        <v/>
      </c>
      <c r="F132" s="21"/>
      <c r="G132" s="24">
        <f t="shared" ref="G132:G195" si="13">VLOOKUP(H132,$A$3:$B$310,1,FALSE)</f>
        <v>69400</v>
      </c>
      <c r="H132" s="24">
        <v>69400</v>
      </c>
      <c r="I132" s="24" t="s">
        <v>215</v>
      </c>
      <c r="J132" s="24" t="s">
        <v>548</v>
      </c>
      <c r="K132" s="24" t="s">
        <v>549</v>
      </c>
      <c r="L132" s="24" t="s">
        <v>552</v>
      </c>
      <c r="M132" s="24">
        <v>66000</v>
      </c>
      <c r="N132" s="24" t="b">
        <v>1</v>
      </c>
      <c r="O132" s="24" t="b">
        <v>0</v>
      </c>
      <c r="Q132" s="24" t="s">
        <v>361</v>
      </c>
      <c r="V132" s="92">
        <v>69400</v>
      </c>
      <c r="W132" s="92">
        <v>69499</v>
      </c>
      <c r="X132" s="24" t="str">
        <f t="shared" ref="X132:X195" si="14">IF(H132&gt;=V132,IF(H132&lt;=W132,"","ERROR"),"ERROR")</f>
        <v/>
      </c>
    </row>
    <row r="133" spans="1:24" x14ac:dyDescent="0.2">
      <c r="A133" s="17" t="s">
        <v>209</v>
      </c>
      <c r="B133" s="15" t="s">
        <v>209</v>
      </c>
      <c r="C133" s="21" t="e">
        <f t="shared" si="10"/>
        <v>#N/A</v>
      </c>
      <c r="D133" s="21" t="e">
        <f t="shared" si="11"/>
        <v>#N/A</v>
      </c>
      <c r="E133" s="21" t="e">
        <f t="shared" si="12"/>
        <v>#N/A</v>
      </c>
      <c r="F133" s="21"/>
      <c r="G133" s="24">
        <f t="shared" si="13"/>
        <v>69500</v>
      </c>
      <c r="H133" s="24">
        <v>69500</v>
      </c>
      <c r="I133" s="24" t="s">
        <v>444</v>
      </c>
      <c r="J133" s="24" t="s">
        <v>548</v>
      </c>
      <c r="K133" s="24" t="s">
        <v>551</v>
      </c>
      <c r="L133" s="24" t="s">
        <v>552</v>
      </c>
      <c r="M133" s="24">
        <v>66000</v>
      </c>
      <c r="N133" s="24" t="b">
        <v>1</v>
      </c>
      <c r="O133" s="24" t="b">
        <v>0</v>
      </c>
      <c r="Q133" s="24" t="s">
        <v>539</v>
      </c>
      <c r="V133" s="92">
        <v>69500</v>
      </c>
      <c r="W133" s="92">
        <v>69999</v>
      </c>
      <c r="X133" s="24" t="str">
        <f t="shared" si="14"/>
        <v/>
      </c>
    </row>
    <row r="134" spans="1:24" x14ac:dyDescent="0.2">
      <c r="A134" s="17">
        <v>66950</v>
      </c>
      <c r="B134" s="15" t="s">
        <v>256</v>
      </c>
      <c r="C134" s="21">
        <f t="shared" si="10"/>
        <v>66950</v>
      </c>
      <c r="D134" s="21" t="str">
        <f t="shared" si="11"/>
        <v>Prior Period Adjustment - Partner 2</v>
      </c>
      <c r="E134" s="21" t="str">
        <f t="shared" si="12"/>
        <v/>
      </c>
      <c r="F134" s="21"/>
      <c r="G134" s="24">
        <f t="shared" si="13"/>
        <v>70000</v>
      </c>
      <c r="H134" s="24">
        <v>70000</v>
      </c>
      <c r="I134" s="24" t="s">
        <v>293</v>
      </c>
      <c r="J134" s="24" t="s">
        <v>554</v>
      </c>
      <c r="K134" s="24" t="s">
        <v>551</v>
      </c>
      <c r="L134" s="24" t="s">
        <v>552</v>
      </c>
      <c r="M134" s="24">
        <v>66000</v>
      </c>
      <c r="N134" s="24" t="b">
        <v>1</v>
      </c>
      <c r="O134" s="24" t="b">
        <v>0</v>
      </c>
      <c r="Q134" s="24" t="s">
        <v>399</v>
      </c>
      <c r="V134" s="92">
        <v>70000</v>
      </c>
      <c r="W134" s="92">
        <v>70799</v>
      </c>
      <c r="X134" s="24" t="str">
        <f t="shared" si="14"/>
        <v/>
      </c>
    </row>
    <row r="135" spans="1:24" x14ac:dyDescent="0.2">
      <c r="A135" s="17">
        <v>67000</v>
      </c>
      <c r="B135" s="15" t="s">
        <v>224</v>
      </c>
      <c r="C135" s="21">
        <f t="shared" si="10"/>
        <v>67000</v>
      </c>
      <c r="D135" s="21" t="str">
        <f t="shared" si="11"/>
        <v>Draw - Partner 1</v>
      </c>
      <c r="E135" s="21" t="str">
        <f t="shared" si="12"/>
        <v/>
      </c>
      <c r="F135" s="21"/>
      <c r="G135" s="24">
        <f t="shared" si="13"/>
        <v>70100</v>
      </c>
      <c r="H135" s="24">
        <v>70100</v>
      </c>
      <c r="I135" s="24" t="s">
        <v>94</v>
      </c>
      <c r="J135" s="24" t="s">
        <v>554</v>
      </c>
      <c r="K135" s="24" t="s">
        <v>551</v>
      </c>
      <c r="L135" s="24" t="s">
        <v>552</v>
      </c>
      <c r="M135" s="24">
        <v>66000</v>
      </c>
      <c r="N135" s="24" t="b">
        <v>1</v>
      </c>
      <c r="O135" s="24" t="b">
        <v>0</v>
      </c>
      <c r="Q135" s="24" t="s">
        <v>399</v>
      </c>
      <c r="V135" s="92">
        <v>70000</v>
      </c>
      <c r="W135" s="92">
        <v>70799</v>
      </c>
      <c r="X135" s="24" t="str">
        <f t="shared" si="14"/>
        <v/>
      </c>
    </row>
    <row r="136" spans="1:24" x14ac:dyDescent="0.2">
      <c r="A136" s="27">
        <v>67100</v>
      </c>
      <c r="B136" s="15" t="s">
        <v>225</v>
      </c>
      <c r="C136" s="21">
        <f t="shared" si="10"/>
        <v>67100</v>
      </c>
      <c r="D136" s="21" t="str">
        <f t="shared" si="11"/>
        <v>Draw - Partner 2</v>
      </c>
      <c r="E136" s="21" t="str">
        <f t="shared" si="12"/>
        <v/>
      </c>
      <c r="F136" s="21"/>
      <c r="G136" s="24">
        <f t="shared" si="13"/>
        <v>70200</v>
      </c>
      <c r="H136" s="24">
        <v>70200</v>
      </c>
      <c r="I136" s="24" t="s">
        <v>94</v>
      </c>
      <c r="J136" s="24" t="s">
        <v>554</v>
      </c>
      <c r="K136" s="24" t="s">
        <v>551</v>
      </c>
      <c r="L136" s="24" t="s">
        <v>552</v>
      </c>
      <c r="M136" s="24">
        <v>66000</v>
      </c>
      <c r="N136" s="24" t="b">
        <v>1</v>
      </c>
      <c r="O136" s="24" t="b">
        <v>0</v>
      </c>
      <c r="Q136" s="24" t="s">
        <v>399</v>
      </c>
      <c r="V136" s="92">
        <v>70000</v>
      </c>
      <c r="W136" s="92">
        <v>70799</v>
      </c>
      <c r="X136" s="24" t="str">
        <f t="shared" si="14"/>
        <v/>
      </c>
    </row>
    <row r="137" spans="1:24" x14ac:dyDescent="0.2">
      <c r="A137" s="17">
        <v>67500</v>
      </c>
      <c r="B137" s="15" t="s">
        <v>236</v>
      </c>
      <c r="C137" s="21">
        <f t="shared" si="10"/>
        <v>67500</v>
      </c>
      <c r="D137" s="21" t="str">
        <f t="shared" si="11"/>
        <v>Draw Tax - Partner 1</v>
      </c>
      <c r="E137" s="21" t="str">
        <f t="shared" si="12"/>
        <v/>
      </c>
      <c r="F137" s="21"/>
      <c r="G137" s="24">
        <f t="shared" si="13"/>
        <v>70300</v>
      </c>
      <c r="H137" s="24">
        <v>70300</v>
      </c>
      <c r="I137" s="24" t="s">
        <v>94</v>
      </c>
      <c r="J137" s="24" t="s">
        <v>554</v>
      </c>
      <c r="K137" s="24" t="s">
        <v>551</v>
      </c>
      <c r="L137" s="24" t="s">
        <v>552</v>
      </c>
      <c r="M137" s="24">
        <v>66000</v>
      </c>
      <c r="N137" s="24" t="b">
        <v>1</v>
      </c>
      <c r="O137" s="24" t="b">
        <v>0</v>
      </c>
      <c r="Q137" s="24" t="s">
        <v>399</v>
      </c>
      <c r="V137" s="92">
        <v>70000</v>
      </c>
      <c r="W137" s="92">
        <v>70799</v>
      </c>
      <c r="X137" s="24" t="str">
        <f t="shared" si="14"/>
        <v/>
      </c>
    </row>
    <row r="138" spans="1:24" x14ac:dyDescent="0.2">
      <c r="A138" s="17">
        <v>67600</v>
      </c>
      <c r="B138" s="15" t="s">
        <v>237</v>
      </c>
      <c r="C138" s="21">
        <f t="shared" si="10"/>
        <v>67600</v>
      </c>
      <c r="D138" s="21" t="str">
        <f t="shared" si="11"/>
        <v>Draw Tax - Partner 2</v>
      </c>
      <c r="E138" s="21" t="str">
        <f t="shared" si="12"/>
        <v/>
      </c>
      <c r="F138" s="21"/>
      <c r="G138" s="24">
        <f t="shared" si="13"/>
        <v>70800</v>
      </c>
      <c r="H138" s="24">
        <v>70800</v>
      </c>
      <c r="I138" s="24" t="s">
        <v>366</v>
      </c>
      <c r="J138" s="24" t="s">
        <v>554</v>
      </c>
      <c r="K138" s="24" t="s">
        <v>551</v>
      </c>
      <c r="L138" s="24" t="s">
        <v>552</v>
      </c>
      <c r="M138" s="24">
        <v>66000</v>
      </c>
      <c r="N138" s="24" t="b">
        <v>1</v>
      </c>
      <c r="O138" s="24" t="b">
        <v>0</v>
      </c>
      <c r="Q138" s="24" t="s">
        <v>488</v>
      </c>
      <c r="V138" s="92">
        <v>70800</v>
      </c>
      <c r="W138" s="92">
        <v>70849</v>
      </c>
      <c r="X138" s="24" t="str">
        <f t="shared" si="14"/>
        <v/>
      </c>
    </row>
    <row r="139" spans="1:24" x14ac:dyDescent="0.2">
      <c r="A139" s="27">
        <v>68000</v>
      </c>
      <c r="B139" s="15" t="s">
        <v>247</v>
      </c>
      <c r="C139" s="21">
        <f t="shared" si="10"/>
        <v>68000</v>
      </c>
      <c r="D139" s="21" t="str">
        <f t="shared" si="11"/>
        <v>Unit Dividends - Partner 1</v>
      </c>
      <c r="E139" s="21" t="str">
        <f t="shared" si="12"/>
        <v/>
      </c>
      <c r="F139" s="21"/>
      <c r="G139" s="24">
        <f t="shared" si="13"/>
        <v>70850</v>
      </c>
      <c r="H139" s="24">
        <v>70850</v>
      </c>
      <c r="I139" s="24" t="s">
        <v>367</v>
      </c>
      <c r="J139" s="24" t="s">
        <v>554</v>
      </c>
      <c r="K139" s="24" t="s">
        <v>551</v>
      </c>
      <c r="L139" s="24" t="s">
        <v>552</v>
      </c>
      <c r="M139" s="24">
        <v>66000</v>
      </c>
      <c r="N139" s="24" t="b">
        <v>1</v>
      </c>
      <c r="O139" s="24" t="b">
        <v>0</v>
      </c>
      <c r="Q139" s="24" t="s">
        <v>489</v>
      </c>
      <c r="V139" s="92">
        <v>70850</v>
      </c>
      <c r="W139" s="92">
        <v>70899</v>
      </c>
      <c r="X139" s="24" t="str">
        <f t="shared" si="14"/>
        <v/>
      </c>
    </row>
    <row r="140" spans="1:24" x14ac:dyDescent="0.2">
      <c r="A140" s="17">
        <v>68100</v>
      </c>
      <c r="B140" s="15" t="s">
        <v>248</v>
      </c>
      <c r="C140" s="21">
        <f t="shared" si="10"/>
        <v>68100</v>
      </c>
      <c r="D140" s="21" t="str">
        <f t="shared" si="11"/>
        <v>Unit Dividends - Partner 2</v>
      </c>
      <c r="E140" s="21" t="str">
        <f t="shared" si="12"/>
        <v/>
      </c>
      <c r="F140" s="21"/>
      <c r="G140" s="24">
        <f t="shared" si="13"/>
        <v>70900</v>
      </c>
      <c r="H140" s="24">
        <v>70900</v>
      </c>
      <c r="I140" s="24" t="s">
        <v>480</v>
      </c>
      <c r="J140" s="24" t="s">
        <v>554</v>
      </c>
      <c r="K140" s="24" t="s">
        <v>551</v>
      </c>
      <c r="L140" s="24" t="s">
        <v>552</v>
      </c>
      <c r="M140" s="24">
        <v>66000</v>
      </c>
      <c r="N140" s="24" t="b">
        <v>1</v>
      </c>
      <c r="O140" s="24" t="b">
        <v>0</v>
      </c>
      <c r="Q140" s="24" t="s">
        <v>490</v>
      </c>
      <c r="V140" s="92">
        <v>70900</v>
      </c>
      <c r="W140" s="92">
        <v>70949</v>
      </c>
      <c r="X140" s="24" t="str">
        <f t="shared" si="14"/>
        <v/>
      </c>
    </row>
    <row r="141" spans="1:24" x14ac:dyDescent="0.2">
      <c r="A141" s="17" t="s">
        <v>209</v>
      </c>
      <c r="B141" s="26" t="s">
        <v>209</v>
      </c>
      <c r="C141" s="21" t="e">
        <f t="shared" si="10"/>
        <v>#N/A</v>
      </c>
      <c r="D141" s="21" t="e">
        <f t="shared" si="11"/>
        <v>#N/A</v>
      </c>
      <c r="E141" s="21" t="e">
        <f t="shared" si="12"/>
        <v>#N/A</v>
      </c>
      <c r="F141" s="21"/>
      <c r="G141" s="24">
        <f t="shared" si="13"/>
        <v>70950</v>
      </c>
      <c r="H141" s="24">
        <v>70950</v>
      </c>
      <c r="I141" s="24" t="s">
        <v>481</v>
      </c>
      <c r="J141" s="24" t="s">
        <v>554</v>
      </c>
      <c r="K141" s="24" t="s">
        <v>551</v>
      </c>
      <c r="L141" s="24" t="s">
        <v>552</v>
      </c>
      <c r="M141" s="24">
        <v>66000</v>
      </c>
      <c r="N141" s="24" t="b">
        <v>1</v>
      </c>
      <c r="O141" s="24" t="b">
        <v>0</v>
      </c>
      <c r="Q141" s="24" t="s">
        <v>518</v>
      </c>
      <c r="V141" s="92">
        <v>70950</v>
      </c>
      <c r="W141" s="92">
        <v>70999</v>
      </c>
      <c r="X141" s="24" t="str">
        <f t="shared" si="14"/>
        <v/>
      </c>
    </row>
    <row r="142" spans="1:24" x14ac:dyDescent="0.2">
      <c r="A142" s="17">
        <v>69000</v>
      </c>
      <c r="B142" s="26" t="s">
        <v>226</v>
      </c>
      <c r="C142" s="21">
        <f t="shared" si="10"/>
        <v>69000</v>
      </c>
      <c r="D142" s="21" t="str">
        <f t="shared" si="11"/>
        <v>Unrealized Security Holding Gain (Loss)</v>
      </c>
      <c r="E142" s="21" t="str">
        <f t="shared" si="12"/>
        <v/>
      </c>
      <c r="F142" s="21"/>
      <c r="G142" s="24">
        <f t="shared" si="13"/>
        <v>71000</v>
      </c>
      <c r="H142" s="24">
        <v>71000</v>
      </c>
      <c r="I142" s="24" t="s">
        <v>95</v>
      </c>
      <c r="J142" s="24" t="s">
        <v>554</v>
      </c>
      <c r="K142" s="24" t="s">
        <v>551</v>
      </c>
      <c r="L142" s="24" t="s">
        <v>552</v>
      </c>
      <c r="M142" s="24">
        <v>66000</v>
      </c>
      <c r="N142" s="24" t="b">
        <v>1</v>
      </c>
      <c r="O142" s="24" t="b">
        <v>0</v>
      </c>
      <c r="Q142" s="24" t="s">
        <v>368</v>
      </c>
      <c r="V142" s="92">
        <v>71000</v>
      </c>
      <c r="W142" s="92">
        <v>71099</v>
      </c>
      <c r="X142" s="24" t="str">
        <f t="shared" si="14"/>
        <v/>
      </c>
    </row>
    <row r="143" spans="1:24" x14ac:dyDescent="0.2">
      <c r="A143" s="17">
        <v>69100</v>
      </c>
      <c r="B143" s="59" t="s">
        <v>479</v>
      </c>
      <c r="C143" s="21">
        <f t="shared" si="10"/>
        <v>69100</v>
      </c>
      <c r="D143" s="21" t="str">
        <f t="shared" si="11"/>
        <v>Unrealized Gain (Loss) on Land</v>
      </c>
      <c r="E143" s="21" t="str">
        <f t="shared" si="12"/>
        <v/>
      </c>
      <c r="F143" s="21"/>
      <c r="G143" s="24">
        <f t="shared" si="13"/>
        <v>71100</v>
      </c>
      <c r="H143" s="24">
        <v>71100</v>
      </c>
      <c r="I143" s="24" t="s">
        <v>96</v>
      </c>
      <c r="J143" s="24" t="s">
        <v>554</v>
      </c>
      <c r="K143" s="24" t="s">
        <v>551</v>
      </c>
      <c r="L143" s="24" t="s">
        <v>552</v>
      </c>
      <c r="M143" s="24">
        <v>66000</v>
      </c>
      <c r="N143" s="24" t="b">
        <v>1</v>
      </c>
      <c r="O143" s="24" t="b">
        <v>0</v>
      </c>
      <c r="Q143" s="24" t="s">
        <v>530</v>
      </c>
      <c r="V143" s="92">
        <v>71100</v>
      </c>
      <c r="W143" s="92">
        <v>71199</v>
      </c>
      <c r="X143" s="24" t="str">
        <f t="shared" si="14"/>
        <v/>
      </c>
    </row>
    <row r="144" spans="1:24" x14ac:dyDescent="0.2">
      <c r="A144" s="17">
        <v>69200</v>
      </c>
      <c r="B144" s="26" t="s">
        <v>227</v>
      </c>
      <c r="C144" s="21">
        <f t="shared" si="10"/>
        <v>69200</v>
      </c>
      <c r="D144" s="21" t="str">
        <f t="shared" si="11"/>
        <v>Unrealized Forex Translation Gain (Loss)</v>
      </c>
      <c r="E144" s="21" t="str">
        <f t="shared" si="12"/>
        <v/>
      </c>
      <c r="F144" s="21"/>
      <c r="G144" s="24">
        <f t="shared" si="13"/>
        <v>72100</v>
      </c>
      <c r="H144" s="24">
        <v>72100</v>
      </c>
      <c r="I144" s="24" t="s">
        <v>98</v>
      </c>
      <c r="J144" s="24" t="s">
        <v>554</v>
      </c>
      <c r="K144" s="24" t="s">
        <v>549</v>
      </c>
      <c r="L144" s="24" t="s">
        <v>552</v>
      </c>
      <c r="M144" s="24">
        <v>66000</v>
      </c>
      <c r="N144" s="24" t="b">
        <v>1</v>
      </c>
      <c r="O144" s="24" t="b">
        <v>0</v>
      </c>
      <c r="Q144" s="24" t="s">
        <v>531</v>
      </c>
      <c r="V144" s="92">
        <v>71200</v>
      </c>
      <c r="W144" s="92">
        <v>72399</v>
      </c>
      <c r="X144" s="24" t="str">
        <f t="shared" si="14"/>
        <v/>
      </c>
    </row>
    <row r="145" spans="1:24" x14ac:dyDescent="0.2">
      <c r="A145" s="17">
        <v>69300</v>
      </c>
      <c r="B145" s="26" t="s">
        <v>211</v>
      </c>
      <c r="C145" s="21">
        <f t="shared" si="10"/>
        <v>69300</v>
      </c>
      <c r="D145" s="21" t="str">
        <f t="shared" si="11"/>
        <v>Unearned Compensation</v>
      </c>
      <c r="E145" s="21" t="str">
        <f t="shared" si="12"/>
        <v/>
      </c>
      <c r="F145" s="21"/>
      <c r="G145" s="24">
        <f t="shared" si="13"/>
        <v>72200</v>
      </c>
      <c r="H145" s="24">
        <v>72200</v>
      </c>
      <c r="I145" s="24" t="s">
        <v>99</v>
      </c>
      <c r="J145" s="24" t="s">
        <v>554</v>
      </c>
      <c r="K145" s="24" t="s">
        <v>549</v>
      </c>
      <c r="L145" s="24" t="s">
        <v>552</v>
      </c>
      <c r="M145" s="24">
        <v>66000</v>
      </c>
      <c r="N145" s="24" t="b">
        <v>1</v>
      </c>
      <c r="O145" s="24" t="b">
        <v>0</v>
      </c>
      <c r="Q145" s="24" t="s">
        <v>531</v>
      </c>
      <c r="V145" s="92">
        <v>71200</v>
      </c>
      <c r="W145" s="92">
        <v>72399</v>
      </c>
      <c r="X145" s="24" t="str">
        <f t="shared" si="14"/>
        <v/>
      </c>
    </row>
    <row r="146" spans="1:24" x14ac:dyDescent="0.2">
      <c r="A146" s="17">
        <v>69400</v>
      </c>
      <c r="B146" s="26" t="s">
        <v>215</v>
      </c>
      <c r="C146" s="21">
        <f t="shared" si="10"/>
        <v>69400</v>
      </c>
      <c r="D146" s="21" t="str">
        <f t="shared" si="11"/>
        <v>Treasury Units</v>
      </c>
      <c r="E146" s="21" t="str">
        <f t="shared" si="12"/>
        <v/>
      </c>
      <c r="F146" s="21"/>
      <c r="G146" s="24">
        <f t="shared" si="13"/>
        <v>72300</v>
      </c>
      <c r="H146" s="24">
        <v>72300</v>
      </c>
      <c r="I146" s="24" t="s">
        <v>100</v>
      </c>
      <c r="J146" s="24" t="s">
        <v>554</v>
      </c>
      <c r="K146" s="24" t="s">
        <v>549</v>
      </c>
      <c r="L146" s="24" t="s">
        <v>552</v>
      </c>
      <c r="M146" s="24">
        <v>66000</v>
      </c>
      <c r="N146" s="24" t="b">
        <v>1</v>
      </c>
      <c r="O146" s="24" t="b">
        <v>0</v>
      </c>
      <c r="Q146" s="24" t="s">
        <v>531</v>
      </c>
      <c r="V146" s="92">
        <v>71200</v>
      </c>
      <c r="W146" s="92">
        <v>72399</v>
      </c>
      <c r="X146" s="24" t="str">
        <f t="shared" si="14"/>
        <v/>
      </c>
    </row>
    <row r="147" spans="1:24" x14ac:dyDescent="0.2">
      <c r="A147" s="18">
        <v>69500</v>
      </c>
      <c r="B147" s="19" t="s">
        <v>444</v>
      </c>
      <c r="C147" s="21">
        <f t="shared" si="10"/>
        <v>69500</v>
      </c>
      <c r="D147" s="21" t="str">
        <f t="shared" si="11"/>
        <v>Other OCI</v>
      </c>
      <c r="E147" s="21" t="str">
        <f t="shared" si="12"/>
        <v/>
      </c>
      <c r="F147" s="21"/>
      <c r="G147" s="24">
        <f t="shared" si="13"/>
        <v>72400</v>
      </c>
      <c r="H147" s="24">
        <v>72400</v>
      </c>
      <c r="I147" s="24" t="s">
        <v>101</v>
      </c>
      <c r="J147" s="24" t="s">
        <v>554</v>
      </c>
      <c r="K147" s="24" t="s">
        <v>549</v>
      </c>
      <c r="L147" s="24" t="s">
        <v>552</v>
      </c>
      <c r="M147" s="24">
        <v>66000</v>
      </c>
      <c r="N147" s="24" t="b">
        <v>1</v>
      </c>
      <c r="O147" s="24" t="b">
        <v>0</v>
      </c>
      <c r="Q147" s="24" t="s">
        <v>372</v>
      </c>
      <c r="V147" s="92">
        <v>72400</v>
      </c>
      <c r="W147" s="92">
        <v>72799</v>
      </c>
      <c r="X147" s="24" t="str">
        <f t="shared" si="14"/>
        <v/>
      </c>
    </row>
    <row r="148" spans="1:24" x14ac:dyDescent="0.2">
      <c r="A148" s="17">
        <v>70000</v>
      </c>
      <c r="B148" s="15" t="s">
        <v>293</v>
      </c>
      <c r="C148" s="21">
        <f t="shared" si="10"/>
        <v>70000</v>
      </c>
      <c r="D148" s="21" t="str">
        <f t="shared" si="11"/>
        <v>XXXX SALES XXXX</v>
      </c>
      <c r="E148" s="21" t="str">
        <f t="shared" si="12"/>
        <v/>
      </c>
      <c r="F148" s="21"/>
      <c r="G148" s="24">
        <f t="shared" si="13"/>
        <v>72600</v>
      </c>
      <c r="H148" s="24">
        <v>72600</v>
      </c>
      <c r="I148" s="24" t="s">
        <v>102</v>
      </c>
      <c r="J148" s="24" t="s">
        <v>554</v>
      </c>
      <c r="K148" s="24" t="s">
        <v>549</v>
      </c>
      <c r="L148" s="24" t="s">
        <v>552</v>
      </c>
      <c r="M148" s="24">
        <v>66000</v>
      </c>
      <c r="N148" s="24" t="b">
        <v>1</v>
      </c>
      <c r="O148" s="24" t="b">
        <v>0</v>
      </c>
      <c r="Q148" s="24" t="s">
        <v>372</v>
      </c>
      <c r="V148" s="92">
        <v>72400</v>
      </c>
      <c r="W148" s="92">
        <v>72799</v>
      </c>
      <c r="X148" s="24" t="str">
        <f t="shared" si="14"/>
        <v/>
      </c>
    </row>
    <row r="149" spans="1:24" x14ac:dyDescent="0.2">
      <c r="A149" s="17">
        <v>70100</v>
      </c>
      <c r="B149" s="15" t="s">
        <v>94</v>
      </c>
      <c r="C149" s="21">
        <f t="shared" si="10"/>
        <v>70100</v>
      </c>
      <c r="D149" s="21" t="str">
        <f t="shared" si="11"/>
        <v>Sales</v>
      </c>
      <c r="E149" s="21" t="str">
        <f t="shared" si="12"/>
        <v/>
      </c>
      <c r="F149" s="21"/>
      <c r="G149" s="24">
        <f t="shared" si="13"/>
        <v>72700</v>
      </c>
      <c r="H149" s="24">
        <v>72700</v>
      </c>
      <c r="I149" s="24" t="s">
        <v>103</v>
      </c>
      <c r="J149" s="24" t="s">
        <v>554</v>
      </c>
      <c r="K149" s="24" t="s">
        <v>549</v>
      </c>
      <c r="L149" s="24" t="s">
        <v>552</v>
      </c>
      <c r="M149" s="24">
        <v>66000</v>
      </c>
      <c r="N149" s="24" t="b">
        <v>1</v>
      </c>
      <c r="O149" s="24" t="b">
        <v>0</v>
      </c>
      <c r="Q149" s="24" t="s">
        <v>372</v>
      </c>
      <c r="V149" s="92">
        <v>72400</v>
      </c>
      <c r="W149" s="92">
        <v>72799</v>
      </c>
      <c r="X149" s="24" t="str">
        <f t="shared" si="14"/>
        <v/>
      </c>
    </row>
    <row r="150" spans="1:24" x14ac:dyDescent="0.2">
      <c r="A150" s="17">
        <v>70200</v>
      </c>
      <c r="B150" s="15" t="s">
        <v>94</v>
      </c>
      <c r="C150" s="21">
        <f t="shared" si="10"/>
        <v>70200</v>
      </c>
      <c r="D150" s="21" t="str">
        <f t="shared" si="11"/>
        <v>Sales</v>
      </c>
      <c r="E150" s="21" t="str">
        <f t="shared" si="12"/>
        <v/>
      </c>
      <c r="F150" s="21"/>
      <c r="G150" s="24">
        <f t="shared" si="13"/>
        <v>72800</v>
      </c>
      <c r="H150" s="24">
        <v>72800</v>
      </c>
      <c r="I150" s="24" t="s">
        <v>97</v>
      </c>
      <c r="J150" s="24" t="s">
        <v>554</v>
      </c>
      <c r="K150" s="24" t="s">
        <v>549</v>
      </c>
      <c r="L150" s="24" t="s">
        <v>552</v>
      </c>
      <c r="M150" s="24">
        <v>66000</v>
      </c>
      <c r="N150" s="24" t="b">
        <v>1</v>
      </c>
      <c r="O150" s="24" t="b">
        <v>0</v>
      </c>
      <c r="Q150" s="24" t="s">
        <v>369</v>
      </c>
      <c r="V150" s="92">
        <v>72800</v>
      </c>
      <c r="W150" s="92">
        <v>72899</v>
      </c>
      <c r="X150" s="24" t="str">
        <f t="shared" si="14"/>
        <v/>
      </c>
    </row>
    <row r="151" spans="1:24" x14ac:dyDescent="0.2">
      <c r="A151" s="17">
        <v>70300</v>
      </c>
      <c r="B151" s="15" t="s">
        <v>94</v>
      </c>
      <c r="C151" s="21">
        <f t="shared" si="10"/>
        <v>70300</v>
      </c>
      <c r="D151" s="21" t="str">
        <f t="shared" si="11"/>
        <v>Sales</v>
      </c>
      <c r="E151" s="21" t="str">
        <f t="shared" si="12"/>
        <v/>
      </c>
      <c r="F151" s="21"/>
      <c r="G151" s="24">
        <f t="shared" si="13"/>
        <v>72900</v>
      </c>
      <c r="H151" s="24">
        <v>72900</v>
      </c>
      <c r="I151" s="24" t="s">
        <v>104</v>
      </c>
      <c r="J151" s="24" t="s">
        <v>554</v>
      </c>
      <c r="K151" s="24" t="s">
        <v>549</v>
      </c>
      <c r="L151" s="24" t="s">
        <v>552</v>
      </c>
      <c r="M151" s="24">
        <v>66000</v>
      </c>
      <c r="N151" s="24" t="b">
        <v>1</v>
      </c>
      <c r="O151" s="24" t="b">
        <v>0</v>
      </c>
      <c r="Q151" s="24" t="s">
        <v>370</v>
      </c>
      <c r="V151" s="92">
        <v>72900</v>
      </c>
      <c r="W151" s="92">
        <v>72999</v>
      </c>
      <c r="X151" s="24" t="str">
        <f t="shared" si="14"/>
        <v/>
      </c>
    </row>
    <row r="152" spans="1:24" x14ac:dyDescent="0.2">
      <c r="A152" s="17">
        <v>70800</v>
      </c>
      <c r="B152" s="15" t="s">
        <v>366</v>
      </c>
      <c r="C152" s="21">
        <f t="shared" si="10"/>
        <v>70800</v>
      </c>
      <c r="D152" s="21" t="str">
        <f t="shared" si="11"/>
        <v>Realized Securities Holding Gain (Loss)</v>
      </c>
      <c r="E152" s="21" t="str">
        <f t="shared" si="12"/>
        <v/>
      </c>
      <c r="F152" s="21"/>
      <c r="G152" s="24">
        <f t="shared" si="13"/>
        <v>73000</v>
      </c>
      <c r="H152" s="24">
        <v>73000</v>
      </c>
      <c r="I152" s="24" t="s">
        <v>294</v>
      </c>
      <c r="J152" s="24" t="s">
        <v>554</v>
      </c>
      <c r="K152" s="24" t="s">
        <v>549</v>
      </c>
      <c r="L152" s="24" t="s">
        <v>552</v>
      </c>
      <c r="M152" s="24">
        <v>66000</v>
      </c>
      <c r="N152" s="24" t="b">
        <v>1</v>
      </c>
      <c r="O152" s="24" t="b">
        <v>0</v>
      </c>
      <c r="Q152" s="24" t="s">
        <v>371</v>
      </c>
      <c r="V152" s="92">
        <v>73000</v>
      </c>
      <c r="W152" s="92">
        <v>73999</v>
      </c>
      <c r="X152" s="24" t="str">
        <f t="shared" si="14"/>
        <v/>
      </c>
    </row>
    <row r="153" spans="1:24" x14ac:dyDescent="0.2">
      <c r="A153" s="17">
        <v>70850</v>
      </c>
      <c r="B153" s="15" t="s">
        <v>367</v>
      </c>
      <c r="C153" s="21">
        <f t="shared" si="10"/>
        <v>70850</v>
      </c>
      <c r="D153" s="21" t="str">
        <f t="shared" si="11"/>
        <v>Unrealized Securities Holding Gain (Loss)</v>
      </c>
      <c r="E153" s="21" t="str">
        <f t="shared" si="12"/>
        <v/>
      </c>
      <c r="F153" s="21"/>
      <c r="G153" s="24">
        <f t="shared" si="13"/>
        <v>73100</v>
      </c>
      <c r="H153" s="24">
        <v>73100</v>
      </c>
      <c r="I153" s="24" t="s">
        <v>105</v>
      </c>
      <c r="J153" s="24" t="s">
        <v>554</v>
      </c>
      <c r="K153" s="24" t="s">
        <v>549</v>
      </c>
      <c r="L153" s="24" t="s">
        <v>552</v>
      </c>
      <c r="M153" s="24">
        <v>66000</v>
      </c>
      <c r="N153" s="24" t="b">
        <v>1</v>
      </c>
      <c r="O153" s="24" t="b">
        <v>0</v>
      </c>
      <c r="Q153" s="24" t="s">
        <v>371</v>
      </c>
      <c r="V153" s="92">
        <v>73000</v>
      </c>
      <c r="W153" s="92">
        <v>73999</v>
      </c>
      <c r="X153" s="24" t="str">
        <f t="shared" si="14"/>
        <v/>
      </c>
    </row>
    <row r="154" spans="1:24" x14ac:dyDescent="0.2">
      <c r="A154" s="17">
        <v>70900</v>
      </c>
      <c r="B154" s="60" t="s">
        <v>480</v>
      </c>
      <c r="C154" s="21">
        <f t="shared" si="10"/>
        <v>70900</v>
      </c>
      <c r="D154" s="21" t="str">
        <f t="shared" si="11"/>
        <v>Realized Land Holding Gain (Loss)</v>
      </c>
      <c r="E154" s="21" t="str">
        <f t="shared" si="12"/>
        <v/>
      </c>
      <c r="F154" s="21"/>
      <c r="G154" s="24">
        <f t="shared" si="13"/>
        <v>73200</v>
      </c>
      <c r="H154" s="24">
        <v>73200</v>
      </c>
      <c r="I154" s="24" t="s">
        <v>105</v>
      </c>
      <c r="J154" s="24" t="s">
        <v>554</v>
      </c>
      <c r="K154" s="24" t="s">
        <v>549</v>
      </c>
      <c r="L154" s="24" t="s">
        <v>552</v>
      </c>
      <c r="M154" s="24">
        <v>66000</v>
      </c>
      <c r="N154" s="24" t="b">
        <v>1</v>
      </c>
      <c r="O154" s="24" t="b">
        <v>0</v>
      </c>
      <c r="Q154" s="24" t="s">
        <v>371</v>
      </c>
      <c r="V154" s="92">
        <v>73000</v>
      </c>
      <c r="W154" s="92">
        <v>73999</v>
      </c>
      <c r="X154" s="24" t="str">
        <f t="shared" si="14"/>
        <v/>
      </c>
    </row>
    <row r="155" spans="1:24" x14ac:dyDescent="0.2">
      <c r="A155" s="17">
        <v>70950</v>
      </c>
      <c r="B155" s="61" t="s">
        <v>481</v>
      </c>
      <c r="C155" s="21">
        <f t="shared" si="10"/>
        <v>70950</v>
      </c>
      <c r="D155" s="21" t="str">
        <f t="shared" si="11"/>
        <v>Unrealized Land Holding Gain (Loss)</v>
      </c>
      <c r="E155" s="21" t="str">
        <f t="shared" si="12"/>
        <v/>
      </c>
      <c r="F155" s="21"/>
      <c r="G155" s="24">
        <f t="shared" si="13"/>
        <v>73300</v>
      </c>
      <c r="H155" s="24">
        <v>73300</v>
      </c>
      <c r="I155" s="24" t="s">
        <v>105</v>
      </c>
      <c r="J155" s="24" t="s">
        <v>554</v>
      </c>
      <c r="K155" s="24" t="s">
        <v>549</v>
      </c>
      <c r="L155" s="24" t="s">
        <v>552</v>
      </c>
      <c r="M155" s="24">
        <v>66000</v>
      </c>
      <c r="N155" s="24" t="b">
        <v>1</v>
      </c>
      <c r="O155" s="24" t="b">
        <v>0</v>
      </c>
      <c r="Q155" s="24" t="s">
        <v>371</v>
      </c>
      <c r="V155" s="92">
        <v>73000</v>
      </c>
      <c r="W155" s="92">
        <v>73999</v>
      </c>
      <c r="X155" s="24" t="str">
        <f t="shared" si="14"/>
        <v/>
      </c>
    </row>
    <row r="156" spans="1:24" x14ac:dyDescent="0.2">
      <c r="A156" s="17">
        <v>71000</v>
      </c>
      <c r="B156" s="15" t="s">
        <v>95</v>
      </c>
      <c r="C156" s="21">
        <f t="shared" si="10"/>
        <v>71000</v>
      </c>
      <c r="D156" s="21" t="str">
        <f t="shared" si="11"/>
        <v>Client Reimbursement Fees</v>
      </c>
      <c r="E156" s="21" t="str">
        <f t="shared" si="12"/>
        <v/>
      </c>
      <c r="F156" s="21"/>
      <c r="G156" s="24">
        <f t="shared" si="13"/>
        <v>74000</v>
      </c>
      <c r="H156" s="24">
        <v>74000</v>
      </c>
      <c r="I156" s="24" t="s">
        <v>106</v>
      </c>
      <c r="J156" s="24" t="s">
        <v>554</v>
      </c>
      <c r="K156" s="24" t="s">
        <v>549</v>
      </c>
      <c r="L156" s="24" t="s">
        <v>552</v>
      </c>
      <c r="M156" s="24">
        <v>66000</v>
      </c>
      <c r="N156" s="24" t="b">
        <v>1</v>
      </c>
      <c r="O156" s="24" t="b">
        <v>0</v>
      </c>
      <c r="Q156" s="24" t="s">
        <v>376</v>
      </c>
      <c r="V156" s="92">
        <v>74000</v>
      </c>
      <c r="W156" s="92">
        <v>74499</v>
      </c>
      <c r="X156" s="24" t="str">
        <f t="shared" si="14"/>
        <v/>
      </c>
    </row>
    <row r="157" spans="1:24" x14ac:dyDescent="0.2">
      <c r="A157" s="17">
        <v>71100</v>
      </c>
      <c r="B157" s="15" t="s">
        <v>96</v>
      </c>
      <c r="C157" s="21">
        <f t="shared" si="10"/>
        <v>71100</v>
      </c>
      <c r="D157" s="21" t="str">
        <f t="shared" si="11"/>
        <v>Service Charge Fees</v>
      </c>
      <c r="E157" s="21" t="str">
        <f t="shared" si="12"/>
        <v/>
      </c>
      <c r="F157" s="21"/>
      <c r="G157" s="24">
        <f t="shared" si="13"/>
        <v>74200</v>
      </c>
      <c r="H157" s="24">
        <v>74200</v>
      </c>
      <c r="I157" s="24" t="s">
        <v>107</v>
      </c>
      <c r="J157" s="24" t="s">
        <v>554</v>
      </c>
      <c r="K157" s="24" t="s">
        <v>549</v>
      </c>
      <c r="L157" s="24" t="s">
        <v>552</v>
      </c>
      <c r="M157" s="24">
        <v>66000</v>
      </c>
      <c r="N157" s="24" t="b">
        <v>1</v>
      </c>
      <c r="O157" s="24" t="b">
        <v>0</v>
      </c>
      <c r="Q157" s="24" t="s">
        <v>376</v>
      </c>
      <c r="V157" s="92">
        <v>74000</v>
      </c>
      <c r="W157" s="92">
        <v>74499</v>
      </c>
      <c r="X157" s="24" t="str">
        <f t="shared" si="14"/>
        <v/>
      </c>
    </row>
    <row r="158" spans="1:24" x14ac:dyDescent="0.2">
      <c r="A158" s="17">
        <v>72100</v>
      </c>
      <c r="B158" s="15" t="s">
        <v>98</v>
      </c>
      <c r="C158" s="21">
        <f t="shared" si="10"/>
        <v>72100</v>
      </c>
      <c r="D158" s="21" t="str">
        <f t="shared" si="11"/>
        <v>Regular Markdowns</v>
      </c>
      <c r="E158" s="21" t="str">
        <f t="shared" si="12"/>
        <v/>
      </c>
      <c r="F158" s="21"/>
      <c r="G158" s="24">
        <f t="shared" si="13"/>
        <v>74500</v>
      </c>
      <c r="H158" s="24">
        <v>74500</v>
      </c>
      <c r="I158" s="24" t="s">
        <v>101</v>
      </c>
      <c r="J158" s="24" t="s">
        <v>554</v>
      </c>
      <c r="K158" s="24" t="s">
        <v>549</v>
      </c>
      <c r="L158" s="24" t="s">
        <v>552</v>
      </c>
      <c r="M158" s="24">
        <v>66000</v>
      </c>
      <c r="N158" s="24" t="b">
        <v>1</v>
      </c>
      <c r="O158" s="24" t="b">
        <v>0</v>
      </c>
      <c r="Q158" s="24" t="s">
        <v>373</v>
      </c>
      <c r="V158" s="92">
        <v>74500</v>
      </c>
      <c r="W158" s="92">
        <v>74799</v>
      </c>
      <c r="X158" s="24" t="str">
        <f t="shared" si="14"/>
        <v/>
      </c>
    </row>
    <row r="159" spans="1:24" x14ac:dyDescent="0.2">
      <c r="A159" s="17">
        <v>72200</v>
      </c>
      <c r="B159" s="15" t="s">
        <v>99</v>
      </c>
      <c r="C159" s="21">
        <f t="shared" si="10"/>
        <v>72200</v>
      </c>
      <c r="D159" s="21" t="str">
        <f t="shared" si="11"/>
        <v>Promotional Markdowns</v>
      </c>
      <c r="E159" s="21" t="str">
        <f t="shared" si="12"/>
        <v/>
      </c>
      <c r="F159" s="21"/>
      <c r="G159" s="24">
        <f t="shared" si="13"/>
        <v>74700</v>
      </c>
      <c r="H159" s="24">
        <v>74700</v>
      </c>
      <c r="I159" s="24" t="s">
        <v>102</v>
      </c>
      <c r="J159" s="24" t="s">
        <v>554</v>
      </c>
      <c r="K159" s="24" t="s">
        <v>549</v>
      </c>
      <c r="L159" s="24" t="s">
        <v>552</v>
      </c>
      <c r="M159" s="24">
        <v>66000</v>
      </c>
      <c r="N159" s="24" t="b">
        <v>1</v>
      </c>
      <c r="O159" s="24" t="b">
        <v>0</v>
      </c>
      <c r="Q159" s="24" t="s">
        <v>373</v>
      </c>
      <c r="V159" s="92">
        <v>74500</v>
      </c>
      <c r="W159" s="92">
        <v>74799</v>
      </c>
      <c r="X159" s="24" t="str">
        <f t="shared" si="14"/>
        <v/>
      </c>
    </row>
    <row r="160" spans="1:24" x14ac:dyDescent="0.2">
      <c r="A160" s="17">
        <v>72300</v>
      </c>
      <c r="B160" s="15" t="s">
        <v>100</v>
      </c>
      <c r="C160" s="21">
        <f t="shared" si="10"/>
        <v>72300</v>
      </c>
      <c r="D160" s="21" t="str">
        <f t="shared" si="11"/>
        <v>Employee Discounts</v>
      </c>
      <c r="E160" s="21" t="str">
        <f t="shared" si="12"/>
        <v/>
      </c>
      <c r="F160" s="21"/>
      <c r="G160" s="24">
        <f t="shared" si="13"/>
        <v>74800</v>
      </c>
      <c r="H160" s="24">
        <v>74800</v>
      </c>
      <c r="I160" s="24" t="s">
        <v>108</v>
      </c>
      <c r="J160" s="24" t="s">
        <v>554</v>
      </c>
      <c r="K160" s="24" t="s">
        <v>549</v>
      </c>
      <c r="L160" s="24" t="s">
        <v>552</v>
      </c>
      <c r="M160" s="24">
        <v>66000</v>
      </c>
      <c r="N160" s="24" t="b">
        <v>1</v>
      </c>
      <c r="O160" s="24" t="b">
        <v>0</v>
      </c>
      <c r="Q160" s="24" t="s">
        <v>374</v>
      </c>
      <c r="V160" s="92">
        <v>74800</v>
      </c>
      <c r="W160" s="92">
        <v>75800</v>
      </c>
      <c r="X160" s="24" t="str">
        <f t="shared" si="14"/>
        <v/>
      </c>
    </row>
    <row r="161" spans="1:24" x14ac:dyDescent="0.2">
      <c r="A161" s="17">
        <v>72400</v>
      </c>
      <c r="B161" s="15" t="s">
        <v>101</v>
      </c>
      <c r="C161" s="21">
        <f t="shared" si="10"/>
        <v>72400</v>
      </c>
      <c r="D161" s="21" t="str">
        <f t="shared" si="11"/>
        <v>Stock Loss Reserve</v>
      </c>
      <c r="E161" s="21" t="str">
        <f t="shared" si="12"/>
        <v/>
      </c>
      <c r="F161" s="21"/>
      <c r="G161" s="24">
        <f t="shared" si="13"/>
        <v>74900</v>
      </c>
      <c r="H161" s="24">
        <v>74900</v>
      </c>
      <c r="I161" s="24" t="s">
        <v>109</v>
      </c>
      <c r="J161" s="24" t="s">
        <v>554</v>
      </c>
      <c r="K161" s="24" t="s">
        <v>549</v>
      </c>
      <c r="L161" s="24" t="s">
        <v>552</v>
      </c>
      <c r="M161" s="24">
        <v>66000</v>
      </c>
      <c r="N161" s="24" t="b">
        <v>1</v>
      </c>
      <c r="O161" s="24" t="b">
        <v>0</v>
      </c>
      <c r="Q161" s="24" t="s">
        <v>374</v>
      </c>
      <c r="V161" s="92">
        <v>74800</v>
      </c>
      <c r="W161" s="92">
        <v>75800</v>
      </c>
      <c r="X161" s="24" t="str">
        <f t="shared" si="14"/>
        <v/>
      </c>
    </row>
    <row r="162" spans="1:24" x14ac:dyDescent="0.2">
      <c r="A162" s="17">
        <v>72600</v>
      </c>
      <c r="B162" s="15" t="s">
        <v>102</v>
      </c>
      <c r="C162" s="21">
        <f t="shared" si="10"/>
        <v>72600</v>
      </c>
      <c r="D162" s="21" t="str">
        <f t="shared" si="11"/>
        <v>Inventory Adjustments</v>
      </c>
      <c r="E162" s="21" t="str">
        <f t="shared" si="12"/>
        <v/>
      </c>
      <c r="F162" s="21"/>
      <c r="G162" s="24">
        <f t="shared" si="13"/>
        <v>75000</v>
      </c>
      <c r="H162" s="24">
        <v>75000</v>
      </c>
      <c r="I162" s="24" t="s">
        <v>110</v>
      </c>
      <c r="J162" s="24" t="s">
        <v>554</v>
      </c>
      <c r="K162" s="24" t="s">
        <v>549</v>
      </c>
      <c r="L162" s="24" t="s">
        <v>552</v>
      </c>
      <c r="M162" s="24">
        <v>66000</v>
      </c>
      <c r="N162" s="24" t="b">
        <v>1</v>
      </c>
      <c r="O162" s="24" t="b">
        <v>0</v>
      </c>
      <c r="Q162" s="24" t="s">
        <v>374</v>
      </c>
      <c r="V162" s="92">
        <v>74800</v>
      </c>
      <c r="W162" s="92">
        <v>75800</v>
      </c>
      <c r="X162" s="24" t="str">
        <f t="shared" si="14"/>
        <v/>
      </c>
    </row>
    <row r="163" spans="1:24" x14ac:dyDescent="0.2">
      <c r="A163" s="17">
        <v>72700</v>
      </c>
      <c r="B163" s="15" t="s">
        <v>103</v>
      </c>
      <c r="C163" s="21">
        <f t="shared" si="10"/>
        <v>72700</v>
      </c>
      <c r="D163" s="21" t="str">
        <f t="shared" si="11"/>
        <v>Permanent Markdowns</v>
      </c>
      <c r="E163" s="21" t="str">
        <f t="shared" si="12"/>
        <v/>
      </c>
      <c r="F163" s="21"/>
      <c r="G163" s="24">
        <f t="shared" si="13"/>
        <v>75100</v>
      </c>
      <c r="H163" s="24">
        <v>75100</v>
      </c>
      <c r="I163" s="24" t="s">
        <v>268</v>
      </c>
      <c r="J163" s="24" t="s">
        <v>554</v>
      </c>
      <c r="K163" s="24" t="s">
        <v>549</v>
      </c>
      <c r="L163" s="24" t="s">
        <v>552</v>
      </c>
      <c r="M163" s="24">
        <v>66000</v>
      </c>
      <c r="N163" s="24" t="b">
        <v>1</v>
      </c>
      <c r="O163" s="24" t="b">
        <v>0</v>
      </c>
      <c r="Q163" s="24" t="s">
        <v>374</v>
      </c>
      <c r="V163" s="92">
        <v>74800</v>
      </c>
      <c r="W163" s="92">
        <v>75800</v>
      </c>
      <c r="X163" s="24" t="str">
        <f t="shared" si="14"/>
        <v/>
      </c>
    </row>
    <row r="164" spans="1:24" x14ac:dyDescent="0.2">
      <c r="A164" s="17">
        <v>72800</v>
      </c>
      <c r="B164" s="15" t="s">
        <v>97</v>
      </c>
      <c r="C164" s="21">
        <f t="shared" si="10"/>
        <v>72800</v>
      </c>
      <c r="D164" s="21" t="str">
        <f t="shared" si="11"/>
        <v>Sales Discounts</v>
      </c>
      <c r="E164" s="21" t="str">
        <f t="shared" si="12"/>
        <v/>
      </c>
      <c r="F164" s="21"/>
      <c r="G164" s="24">
        <f t="shared" si="13"/>
        <v>75200</v>
      </c>
      <c r="H164" s="24">
        <v>75200</v>
      </c>
      <c r="I164" s="24" t="s">
        <v>268</v>
      </c>
      <c r="J164" s="24" t="s">
        <v>554</v>
      </c>
      <c r="K164" s="24" t="s">
        <v>549</v>
      </c>
      <c r="L164" s="24" t="s">
        <v>552</v>
      </c>
      <c r="M164" s="24">
        <v>66000</v>
      </c>
      <c r="N164" s="24" t="b">
        <v>1</v>
      </c>
      <c r="O164" s="24" t="b">
        <v>0</v>
      </c>
      <c r="Q164" s="24" t="s">
        <v>374</v>
      </c>
      <c r="V164" s="92">
        <v>74800</v>
      </c>
      <c r="W164" s="92">
        <v>75800</v>
      </c>
      <c r="X164" s="24" t="str">
        <f t="shared" si="14"/>
        <v/>
      </c>
    </row>
    <row r="165" spans="1:24" x14ac:dyDescent="0.2">
      <c r="A165" s="17">
        <v>72900</v>
      </c>
      <c r="B165" s="15" t="s">
        <v>104</v>
      </c>
      <c r="C165" s="21">
        <f t="shared" si="10"/>
        <v>72900</v>
      </c>
      <c r="D165" s="21" t="str">
        <f t="shared" si="11"/>
        <v>Sales Returns &amp; Allowances</v>
      </c>
      <c r="E165" s="21" t="str">
        <f t="shared" si="12"/>
        <v/>
      </c>
      <c r="F165" s="21"/>
      <c r="G165" s="24">
        <f t="shared" si="13"/>
        <v>75300</v>
      </c>
      <c r="H165" s="24">
        <v>75300</v>
      </c>
      <c r="I165" s="24" t="s">
        <v>268</v>
      </c>
      <c r="J165" s="24" t="s">
        <v>554</v>
      </c>
      <c r="K165" s="24" t="s">
        <v>549</v>
      </c>
      <c r="L165" s="24" t="s">
        <v>552</v>
      </c>
      <c r="M165" s="24">
        <v>66000</v>
      </c>
      <c r="N165" s="24" t="b">
        <v>1</v>
      </c>
      <c r="O165" s="24" t="b">
        <v>0</v>
      </c>
      <c r="Q165" s="24" t="s">
        <v>374</v>
      </c>
      <c r="V165" s="92">
        <v>74800</v>
      </c>
      <c r="W165" s="92">
        <v>75800</v>
      </c>
      <c r="X165" s="24" t="str">
        <f t="shared" si="14"/>
        <v/>
      </c>
    </row>
    <row r="166" spans="1:24" x14ac:dyDescent="0.2">
      <c r="A166" s="17">
        <v>73000</v>
      </c>
      <c r="B166" s="15" t="s">
        <v>294</v>
      </c>
      <c r="C166" s="21">
        <f t="shared" si="10"/>
        <v>73000</v>
      </c>
      <c r="D166" s="21" t="str">
        <f t="shared" si="11"/>
        <v>XXXX COGS XXXX</v>
      </c>
      <c r="E166" s="21" t="str">
        <f t="shared" si="12"/>
        <v/>
      </c>
      <c r="F166" s="21"/>
      <c r="G166" s="24">
        <f t="shared" si="13"/>
        <v>75801</v>
      </c>
      <c r="H166" s="24">
        <v>75801</v>
      </c>
      <c r="I166" s="24" t="s">
        <v>535</v>
      </c>
      <c r="J166" s="24" t="s">
        <v>554</v>
      </c>
      <c r="K166" s="24" t="s">
        <v>549</v>
      </c>
      <c r="L166" s="24" t="s">
        <v>552</v>
      </c>
      <c r="M166" s="24">
        <v>66000</v>
      </c>
      <c r="N166" s="24" t="b">
        <v>1</v>
      </c>
      <c r="O166" s="24" t="b">
        <v>0</v>
      </c>
      <c r="Q166" s="24" t="s">
        <v>380</v>
      </c>
      <c r="V166" s="92">
        <v>75801</v>
      </c>
      <c r="W166" s="92">
        <v>75899</v>
      </c>
      <c r="X166" s="24" t="str">
        <f t="shared" si="14"/>
        <v/>
      </c>
    </row>
    <row r="167" spans="1:24" x14ac:dyDescent="0.2">
      <c r="A167" s="17">
        <v>73100</v>
      </c>
      <c r="B167" s="15" t="s">
        <v>105</v>
      </c>
      <c r="C167" s="21">
        <f t="shared" si="10"/>
        <v>73100</v>
      </c>
      <c r="D167" s="21" t="str">
        <f t="shared" si="11"/>
        <v>Purchases</v>
      </c>
      <c r="E167" s="21" t="str">
        <f t="shared" si="12"/>
        <v/>
      </c>
      <c r="F167" s="21"/>
      <c r="G167" s="24">
        <f t="shared" si="13"/>
        <v>75899</v>
      </c>
      <c r="H167" s="24">
        <v>75899</v>
      </c>
      <c r="I167" s="24" t="s">
        <v>535</v>
      </c>
      <c r="J167" s="24" t="s">
        <v>554</v>
      </c>
      <c r="K167" s="24" t="s">
        <v>549</v>
      </c>
      <c r="L167" s="24" t="s">
        <v>552</v>
      </c>
      <c r="M167" s="24">
        <v>66000</v>
      </c>
      <c r="N167" s="24" t="b">
        <v>1</v>
      </c>
      <c r="O167" s="24" t="b">
        <v>0</v>
      </c>
      <c r="Q167" s="24" t="s">
        <v>380</v>
      </c>
      <c r="V167" s="92">
        <v>75801</v>
      </c>
      <c r="W167" s="92">
        <v>75899</v>
      </c>
      <c r="X167" s="24" t="str">
        <f t="shared" si="14"/>
        <v/>
      </c>
    </row>
    <row r="168" spans="1:24" x14ac:dyDescent="0.2">
      <c r="A168" s="17">
        <v>73200</v>
      </c>
      <c r="B168" s="15" t="s">
        <v>105</v>
      </c>
      <c r="C168" s="21">
        <f t="shared" si="10"/>
        <v>73200</v>
      </c>
      <c r="D168" s="21" t="str">
        <f t="shared" si="11"/>
        <v>Purchases</v>
      </c>
      <c r="E168" s="21" t="str">
        <f t="shared" si="12"/>
        <v/>
      </c>
      <c r="F168" s="21"/>
      <c r="G168" s="24">
        <f t="shared" si="13"/>
        <v>75900</v>
      </c>
      <c r="H168" s="24">
        <v>75900</v>
      </c>
      <c r="I168" s="24" t="s">
        <v>111</v>
      </c>
      <c r="J168" s="24" t="s">
        <v>554</v>
      </c>
      <c r="K168" s="24" t="s">
        <v>549</v>
      </c>
      <c r="L168" s="24" t="s">
        <v>552</v>
      </c>
      <c r="M168" s="24">
        <v>66000</v>
      </c>
      <c r="N168" s="24" t="b">
        <v>1</v>
      </c>
      <c r="O168" s="24" t="b">
        <v>0</v>
      </c>
      <c r="Q168" s="24" t="s">
        <v>400</v>
      </c>
      <c r="V168" s="92">
        <v>75900</v>
      </c>
      <c r="W168" s="92">
        <v>75999</v>
      </c>
      <c r="X168" s="24" t="str">
        <f t="shared" si="14"/>
        <v/>
      </c>
    </row>
    <row r="169" spans="1:24" x14ac:dyDescent="0.2">
      <c r="A169" s="17">
        <v>73300</v>
      </c>
      <c r="B169" s="15" t="s">
        <v>105</v>
      </c>
      <c r="C169" s="21">
        <f t="shared" si="10"/>
        <v>73300</v>
      </c>
      <c r="D169" s="21" t="str">
        <f t="shared" si="11"/>
        <v>Purchases</v>
      </c>
      <c r="E169" s="21" t="str">
        <f t="shared" si="12"/>
        <v/>
      </c>
      <c r="F169" s="21"/>
      <c r="G169" s="24">
        <f t="shared" si="13"/>
        <v>76000</v>
      </c>
      <c r="H169" s="24">
        <v>76000</v>
      </c>
      <c r="I169" s="24" t="s">
        <v>295</v>
      </c>
      <c r="J169" s="24" t="s">
        <v>554</v>
      </c>
      <c r="K169" s="24" t="s">
        <v>549</v>
      </c>
      <c r="L169" s="24" t="s">
        <v>552</v>
      </c>
      <c r="M169" s="24">
        <v>66000</v>
      </c>
      <c r="N169" s="24" t="b">
        <v>1</v>
      </c>
      <c r="O169" s="24" t="b">
        <v>0</v>
      </c>
      <c r="Q169" s="24" t="s">
        <v>375</v>
      </c>
      <c r="V169" s="92">
        <v>76000</v>
      </c>
      <c r="W169" s="92">
        <v>79899</v>
      </c>
      <c r="X169" s="24" t="str">
        <f t="shared" si="14"/>
        <v/>
      </c>
    </row>
    <row r="170" spans="1:24" x14ac:dyDescent="0.2">
      <c r="A170" s="17">
        <v>74000</v>
      </c>
      <c r="B170" s="15" t="s">
        <v>106</v>
      </c>
      <c r="C170" s="21">
        <f t="shared" si="10"/>
        <v>74000</v>
      </c>
      <c r="D170" s="21" t="str">
        <f t="shared" si="11"/>
        <v>Purchase Returns</v>
      </c>
      <c r="E170" s="21" t="str">
        <f t="shared" si="12"/>
        <v/>
      </c>
      <c r="F170" s="21"/>
      <c r="G170" s="24">
        <f t="shared" si="13"/>
        <v>76100</v>
      </c>
      <c r="H170" s="24">
        <v>76100</v>
      </c>
      <c r="I170" s="24" t="s">
        <v>112</v>
      </c>
      <c r="J170" s="24" t="s">
        <v>554</v>
      </c>
      <c r="K170" s="24" t="s">
        <v>549</v>
      </c>
      <c r="L170" s="24" t="s">
        <v>552</v>
      </c>
      <c r="M170" s="24">
        <v>66000</v>
      </c>
      <c r="N170" s="24" t="b">
        <v>1</v>
      </c>
      <c r="O170" s="24" t="b">
        <v>0</v>
      </c>
      <c r="Q170" s="24" t="s">
        <v>375</v>
      </c>
      <c r="V170" s="92">
        <v>76000</v>
      </c>
      <c r="W170" s="92">
        <v>79899</v>
      </c>
      <c r="X170" s="24" t="str">
        <f t="shared" si="14"/>
        <v/>
      </c>
    </row>
    <row r="171" spans="1:24" x14ac:dyDescent="0.2">
      <c r="A171" s="17">
        <v>74200</v>
      </c>
      <c r="B171" s="15" t="s">
        <v>107</v>
      </c>
      <c r="C171" s="21">
        <f t="shared" si="10"/>
        <v>74200</v>
      </c>
      <c r="D171" s="21" t="str">
        <f t="shared" si="11"/>
        <v>Purchase Discounts</v>
      </c>
      <c r="E171" s="21" t="str">
        <f t="shared" si="12"/>
        <v/>
      </c>
      <c r="F171" s="21"/>
      <c r="G171" s="24">
        <f t="shared" si="13"/>
        <v>76300</v>
      </c>
      <c r="H171" s="24">
        <v>76300</v>
      </c>
      <c r="I171" s="24" t="s">
        <v>205</v>
      </c>
      <c r="J171" s="24" t="s">
        <v>554</v>
      </c>
      <c r="K171" s="24" t="s">
        <v>549</v>
      </c>
      <c r="L171" s="24" t="s">
        <v>552</v>
      </c>
      <c r="M171" s="24">
        <v>66000</v>
      </c>
      <c r="N171" s="24" t="b">
        <v>1</v>
      </c>
      <c r="O171" s="24" t="b">
        <v>0</v>
      </c>
      <c r="Q171" s="24" t="s">
        <v>375</v>
      </c>
      <c r="V171" s="92">
        <v>76000</v>
      </c>
      <c r="W171" s="92">
        <v>79899</v>
      </c>
      <c r="X171" s="24" t="str">
        <f t="shared" si="14"/>
        <v/>
      </c>
    </row>
    <row r="172" spans="1:24" x14ac:dyDescent="0.2">
      <c r="A172" s="17">
        <v>74500</v>
      </c>
      <c r="B172" s="15" t="s">
        <v>101</v>
      </c>
      <c r="C172" s="21">
        <f t="shared" si="10"/>
        <v>74500</v>
      </c>
      <c r="D172" s="21" t="str">
        <f t="shared" si="11"/>
        <v>Stock Loss Reserve</v>
      </c>
      <c r="E172" s="21" t="str">
        <f t="shared" si="12"/>
        <v/>
      </c>
      <c r="F172" s="21"/>
      <c r="G172" s="24">
        <f t="shared" si="13"/>
        <v>77500</v>
      </c>
      <c r="H172" s="24">
        <v>77500</v>
      </c>
      <c r="I172" s="24" t="s">
        <v>114</v>
      </c>
      <c r="J172" s="24" t="s">
        <v>554</v>
      </c>
      <c r="K172" s="24" t="s">
        <v>549</v>
      </c>
      <c r="L172" s="24" t="s">
        <v>552</v>
      </c>
      <c r="M172" s="24">
        <v>66000</v>
      </c>
      <c r="N172" s="24" t="b">
        <v>1</v>
      </c>
      <c r="O172" s="24" t="b">
        <v>0</v>
      </c>
      <c r="Q172" s="24" t="s">
        <v>375</v>
      </c>
      <c r="V172" s="92">
        <v>76000</v>
      </c>
      <c r="W172" s="92">
        <v>79899</v>
      </c>
      <c r="X172" s="24" t="str">
        <f t="shared" si="14"/>
        <v/>
      </c>
    </row>
    <row r="173" spans="1:24" x14ac:dyDescent="0.2">
      <c r="A173" s="17">
        <v>74700</v>
      </c>
      <c r="B173" s="15" t="s">
        <v>102</v>
      </c>
      <c r="C173" s="21">
        <f t="shared" si="10"/>
        <v>74700</v>
      </c>
      <c r="D173" s="21" t="str">
        <f t="shared" si="11"/>
        <v>Inventory Adjustments</v>
      </c>
      <c r="E173" s="21" t="str">
        <f t="shared" si="12"/>
        <v/>
      </c>
      <c r="F173" s="21"/>
      <c r="G173" s="24">
        <f t="shared" si="13"/>
        <v>77800</v>
      </c>
      <c r="H173" s="24">
        <v>77800</v>
      </c>
      <c r="I173" s="24" t="s">
        <v>115</v>
      </c>
      <c r="J173" s="24" t="s">
        <v>554</v>
      </c>
      <c r="K173" s="24" t="s">
        <v>549</v>
      </c>
      <c r="L173" s="24" t="s">
        <v>552</v>
      </c>
      <c r="M173" s="24">
        <v>66000</v>
      </c>
      <c r="N173" s="24" t="b">
        <v>1</v>
      </c>
      <c r="O173" s="24" t="b">
        <v>0</v>
      </c>
      <c r="Q173" s="24" t="s">
        <v>375</v>
      </c>
      <c r="V173" s="92">
        <v>76000</v>
      </c>
      <c r="W173" s="92">
        <v>79899</v>
      </c>
      <c r="X173" s="24" t="str">
        <f t="shared" si="14"/>
        <v/>
      </c>
    </row>
    <row r="174" spans="1:24" x14ac:dyDescent="0.2">
      <c r="A174" s="17">
        <v>74800</v>
      </c>
      <c r="B174" s="15" t="s">
        <v>108</v>
      </c>
      <c r="C174" s="21">
        <f t="shared" si="10"/>
        <v>74800</v>
      </c>
      <c r="D174" s="21" t="str">
        <f t="shared" si="11"/>
        <v>Freight-In &amp; Transportation</v>
      </c>
      <c r="E174" s="21" t="str">
        <f t="shared" si="12"/>
        <v/>
      </c>
      <c r="F174" s="21"/>
      <c r="G174" s="24">
        <f t="shared" si="13"/>
        <v>77900</v>
      </c>
      <c r="H174" s="24">
        <v>77900</v>
      </c>
      <c r="I174" s="24" t="s">
        <v>116</v>
      </c>
      <c r="J174" s="24" t="s">
        <v>554</v>
      </c>
      <c r="K174" s="24" t="s">
        <v>549</v>
      </c>
      <c r="L174" s="24" t="s">
        <v>552</v>
      </c>
      <c r="M174" s="24">
        <v>66000</v>
      </c>
      <c r="N174" s="24" t="b">
        <v>1</v>
      </c>
      <c r="O174" s="24" t="b">
        <v>0</v>
      </c>
      <c r="Q174" s="24" t="s">
        <v>375</v>
      </c>
      <c r="V174" s="92">
        <v>76000</v>
      </c>
      <c r="W174" s="92">
        <v>79899</v>
      </c>
      <c r="X174" s="24" t="str">
        <f t="shared" si="14"/>
        <v/>
      </c>
    </row>
    <row r="175" spans="1:24" x14ac:dyDescent="0.2">
      <c r="A175" s="17">
        <v>74900</v>
      </c>
      <c r="B175" s="15" t="s">
        <v>109</v>
      </c>
      <c r="C175" s="21">
        <f t="shared" si="10"/>
        <v>74900</v>
      </c>
      <c r="D175" s="21" t="str">
        <f t="shared" si="11"/>
        <v>Duty &amp; Customs</v>
      </c>
      <c r="E175" s="21" t="str">
        <f t="shared" si="12"/>
        <v/>
      </c>
      <c r="F175" s="21"/>
      <c r="G175" s="24">
        <f t="shared" si="13"/>
        <v>78000</v>
      </c>
      <c r="H175" s="24">
        <v>78000</v>
      </c>
      <c r="I175" s="24" t="s">
        <v>117</v>
      </c>
      <c r="J175" s="24" t="s">
        <v>554</v>
      </c>
      <c r="K175" s="24" t="s">
        <v>549</v>
      </c>
      <c r="L175" s="24" t="s">
        <v>552</v>
      </c>
      <c r="M175" s="24">
        <v>66000</v>
      </c>
      <c r="N175" s="24" t="b">
        <v>1</v>
      </c>
      <c r="O175" s="24" t="b">
        <v>0</v>
      </c>
      <c r="Q175" s="24" t="s">
        <v>375</v>
      </c>
      <c r="V175" s="92">
        <v>76000</v>
      </c>
      <c r="W175" s="92">
        <v>79899</v>
      </c>
      <c r="X175" s="24" t="str">
        <f t="shared" si="14"/>
        <v/>
      </c>
    </row>
    <row r="176" spans="1:24" x14ac:dyDescent="0.2">
      <c r="A176" s="17">
        <v>75000</v>
      </c>
      <c r="B176" s="15" t="s">
        <v>110</v>
      </c>
      <c r="C176" s="21">
        <f t="shared" si="10"/>
        <v>75000</v>
      </c>
      <c r="D176" s="21" t="str">
        <f t="shared" si="11"/>
        <v>Warehouse Charges</v>
      </c>
      <c r="E176" s="21" t="str">
        <f t="shared" si="12"/>
        <v/>
      </c>
      <c r="F176" s="21"/>
      <c r="G176" s="24">
        <f t="shared" si="13"/>
        <v>78400</v>
      </c>
      <c r="H176" s="24">
        <v>78400</v>
      </c>
      <c r="I176" s="24" t="s">
        <v>118</v>
      </c>
      <c r="J176" s="24" t="s">
        <v>554</v>
      </c>
      <c r="K176" s="24" t="s">
        <v>549</v>
      </c>
      <c r="L176" s="24" t="s">
        <v>552</v>
      </c>
      <c r="M176" s="24">
        <v>66000</v>
      </c>
      <c r="N176" s="24" t="b">
        <v>1</v>
      </c>
      <c r="O176" s="24" t="b">
        <v>0</v>
      </c>
      <c r="Q176" s="24" t="s">
        <v>375</v>
      </c>
      <c r="V176" s="92">
        <v>76000</v>
      </c>
      <c r="W176" s="92">
        <v>79899</v>
      </c>
      <c r="X176" s="24" t="str">
        <f t="shared" si="14"/>
        <v/>
      </c>
    </row>
    <row r="177" spans="1:24" x14ac:dyDescent="0.2">
      <c r="A177" s="17">
        <v>75100</v>
      </c>
      <c r="B177" s="15" t="s">
        <v>268</v>
      </c>
      <c r="C177" s="21">
        <f t="shared" si="10"/>
        <v>75100</v>
      </c>
      <c r="D177" s="21" t="str">
        <f t="shared" si="11"/>
        <v>Other Direct Costs</v>
      </c>
      <c r="E177" s="21" t="str">
        <f t="shared" si="12"/>
        <v/>
      </c>
      <c r="F177" s="21"/>
      <c r="G177" s="24">
        <f t="shared" si="13"/>
        <v>78700</v>
      </c>
      <c r="H177" s="24">
        <v>78700</v>
      </c>
      <c r="I177" s="24" t="s">
        <v>119</v>
      </c>
      <c r="J177" s="24" t="s">
        <v>554</v>
      </c>
      <c r="K177" s="24" t="s">
        <v>549</v>
      </c>
      <c r="L177" s="24" t="s">
        <v>552</v>
      </c>
      <c r="M177" s="24">
        <v>66000</v>
      </c>
      <c r="N177" s="24" t="b">
        <v>1</v>
      </c>
      <c r="O177" s="24" t="b">
        <v>0</v>
      </c>
      <c r="Q177" s="24" t="s">
        <v>375</v>
      </c>
      <c r="V177" s="92">
        <v>76000</v>
      </c>
      <c r="W177" s="92">
        <v>79899</v>
      </c>
      <c r="X177" s="24" t="str">
        <f t="shared" si="14"/>
        <v/>
      </c>
    </row>
    <row r="178" spans="1:24" x14ac:dyDescent="0.2">
      <c r="A178" s="17">
        <v>75200</v>
      </c>
      <c r="B178" s="15" t="s">
        <v>268</v>
      </c>
      <c r="C178" s="21">
        <f t="shared" si="10"/>
        <v>75200</v>
      </c>
      <c r="D178" s="21" t="str">
        <f t="shared" si="11"/>
        <v>Other Direct Costs</v>
      </c>
      <c r="E178" s="21" t="str">
        <f t="shared" si="12"/>
        <v/>
      </c>
      <c r="F178" s="21"/>
      <c r="G178" s="24">
        <f t="shared" si="13"/>
        <v>78900</v>
      </c>
      <c r="H178" s="24">
        <v>78900</v>
      </c>
      <c r="I178" s="24" t="s">
        <v>120</v>
      </c>
      <c r="J178" s="24" t="s">
        <v>554</v>
      </c>
      <c r="K178" s="24" t="s">
        <v>549</v>
      </c>
      <c r="L178" s="24" t="s">
        <v>552</v>
      </c>
      <c r="M178" s="24">
        <v>66000</v>
      </c>
      <c r="N178" s="24" t="b">
        <v>1</v>
      </c>
      <c r="O178" s="24" t="b">
        <v>0</v>
      </c>
      <c r="Q178" s="24" t="s">
        <v>375</v>
      </c>
      <c r="V178" s="92">
        <v>76000</v>
      </c>
      <c r="W178" s="92">
        <v>79899</v>
      </c>
      <c r="X178" s="24" t="str">
        <f t="shared" si="14"/>
        <v/>
      </c>
    </row>
    <row r="179" spans="1:24" x14ac:dyDescent="0.2">
      <c r="A179" s="17">
        <v>75300</v>
      </c>
      <c r="B179" s="15" t="s">
        <v>268</v>
      </c>
      <c r="C179" s="21">
        <f t="shared" si="10"/>
        <v>75300</v>
      </c>
      <c r="D179" s="21" t="str">
        <f t="shared" si="11"/>
        <v>Other Direct Costs</v>
      </c>
      <c r="E179" s="21" t="str">
        <f t="shared" si="12"/>
        <v/>
      </c>
      <c r="F179" s="21"/>
      <c r="G179" s="24">
        <f t="shared" si="13"/>
        <v>79000</v>
      </c>
      <c r="H179" s="24">
        <v>79000</v>
      </c>
      <c r="I179" s="24" t="s">
        <v>121</v>
      </c>
      <c r="J179" s="24" t="s">
        <v>554</v>
      </c>
      <c r="K179" s="24" t="s">
        <v>549</v>
      </c>
      <c r="L179" s="24" t="s">
        <v>552</v>
      </c>
      <c r="M179" s="24">
        <v>66000</v>
      </c>
      <c r="N179" s="24" t="b">
        <v>1</v>
      </c>
      <c r="O179" s="24" t="b">
        <v>0</v>
      </c>
      <c r="Q179" s="24" t="s">
        <v>375</v>
      </c>
      <c r="V179" s="92">
        <v>76000</v>
      </c>
      <c r="W179" s="92">
        <v>79899</v>
      </c>
      <c r="X179" s="24" t="str">
        <f t="shared" si="14"/>
        <v/>
      </c>
    </row>
    <row r="180" spans="1:24" x14ac:dyDescent="0.2">
      <c r="A180" s="17">
        <v>75801</v>
      </c>
      <c r="B180" s="15" t="s">
        <v>535</v>
      </c>
      <c r="C180" s="21">
        <f t="shared" si="10"/>
        <v>75801</v>
      </c>
      <c r="D180" s="21" t="str">
        <f t="shared" si="11"/>
        <v>Depr. Expense Direct</v>
      </c>
      <c r="E180" s="21" t="str">
        <f t="shared" si="12"/>
        <v/>
      </c>
      <c r="F180" s="21"/>
      <c r="G180" s="24">
        <f t="shared" si="13"/>
        <v>79200</v>
      </c>
      <c r="H180" s="24">
        <v>79200</v>
      </c>
      <c r="I180" s="24" t="s">
        <v>122</v>
      </c>
      <c r="J180" s="24" t="s">
        <v>554</v>
      </c>
      <c r="K180" s="24" t="s">
        <v>549</v>
      </c>
      <c r="L180" s="24" t="s">
        <v>552</v>
      </c>
      <c r="M180" s="24">
        <v>66000</v>
      </c>
      <c r="N180" s="24" t="b">
        <v>1</v>
      </c>
      <c r="O180" s="24" t="b">
        <v>0</v>
      </c>
      <c r="Q180" s="24" t="s">
        <v>375</v>
      </c>
      <c r="V180" s="92">
        <v>76000</v>
      </c>
      <c r="W180" s="92">
        <v>79899</v>
      </c>
      <c r="X180" s="24" t="str">
        <f t="shared" si="14"/>
        <v/>
      </c>
    </row>
    <row r="181" spans="1:24" x14ac:dyDescent="0.2">
      <c r="A181" s="17">
        <v>75899</v>
      </c>
      <c r="B181" s="15" t="s">
        <v>535</v>
      </c>
      <c r="C181" s="21">
        <f t="shared" si="10"/>
        <v>75899</v>
      </c>
      <c r="D181" s="21" t="str">
        <f t="shared" si="11"/>
        <v>Depr. Expense Direct</v>
      </c>
      <c r="E181" s="21" t="str">
        <f t="shared" si="12"/>
        <v/>
      </c>
      <c r="F181" s="21"/>
      <c r="G181" s="24">
        <f t="shared" si="13"/>
        <v>79300</v>
      </c>
      <c r="H181" s="24">
        <v>79300</v>
      </c>
      <c r="I181" s="24" t="s">
        <v>269</v>
      </c>
      <c r="J181" s="24" t="s">
        <v>554</v>
      </c>
      <c r="K181" s="24" t="s">
        <v>549</v>
      </c>
      <c r="L181" s="24" t="s">
        <v>552</v>
      </c>
      <c r="M181" s="24">
        <v>66000</v>
      </c>
      <c r="N181" s="24" t="b">
        <v>1</v>
      </c>
      <c r="O181" s="24" t="b">
        <v>0</v>
      </c>
      <c r="Q181" s="24" t="s">
        <v>375</v>
      </c>
      <c r="V181" s="92">
        <v>76000</v>
      </c>
      <c r="W181" s="92">
        <v>79899</v>
      </c>
      <c r="X181" s="24" t="str">
        <f t="shared" si="14"/>
        <v/>
      </c>
    </row>
    <row r="182" spans="1:24" x14ac:dyDescent="0.2">
      <c r="A182" s="17">
        <v>75900</v>
      </c>
      <c r="B182" s="15" t="s">
        <v>111</v>
      </c>
      <c r="C182" s="21">
        <f t="shared" si="10"/>
        <v>75900</v>
      </c>
      <c r="D182" s="21" t="str">
        <f t="shared" si="11"/>
        <v>Inventory Variation</v>
      </c>
      <c r="E182" s="21" t="str">
        <f t="shared" si="12"/>
        <v/>
      </c>
      <c r="F182" s="21"/>
      <c r="G182" s="24">
        <f t="shared" si="13"/>
        <v>79350</v>
      </c>
      <c r="H182" s="24">
        <v>79350</v>
      </c>
      <c r="I182" s="24" t="s">
        <v>123</v>
      </c>
      <c r="J182" s="24" t="s">
        <v>554</v>
      </c>
      <c r="K182" s="24" t="s">
        <v>549</v>
      </c>
      <c r="L182" s="24" t="s">
        <v>552</v>
      </c>
      <c r="M182" s="24">
        <v>66000</v>
      </c>
      <c r="N182" s="24" t="b">
        <v>1</v>
      </c>
      <c r="O182" s="24" t="b">
        <v>0</v>
      </c>
      <c r="Q182" s="24" t="s">
        <v>375</v>
      </c>
      <c r="V182" s="92">
        <v>76000</v>
      </c>
      <c r="W182" s="92">
        <v>79899</v>
      </c>
      <c r="X182" s="24" t="str">
        <f t="shared" si="14"/>
        <v/>
      </c>
    </row>
    <row r="183" spans="1:24" x14ac:dyDescent="0.2">
      <c r="A183" s="17">
        <v>76000</v>
      </c>
      <c r="B183" s="15" t="s">
        <v>295</v>
      </c>
      <c r="C183" s="21">
        <f t="shared" si="10"/>
        <v>76000</v>
      </c>
      <c r="D183" s="21" t="str">
        <f t="shared" si="11"/>
        <v>XXXX COS XXXX</v>
      </c>
      <c r="E183" s="21" t="str">
        <f t="shared" si="12"/>
        <v/>
      </c>
      <c r="F183" s="21"/>
      <c r="G183" s="24">
        <f t="shared" si="13"/>
        <v>79400</v>
      </c>
      <c r="H183" s="24">
        <v>79400</v>
      </c>
      <c r="I183" s="24" t="s">
        <v>124</v>
      </c>
      <c r="J183" s="24" t="s">
        <v>554</v>
      </c>
      <c r="K183" s="24" t="s">
        <v>549</v>
      </c>
      <c r="L183" s="24" t="s">
        <v>552</v>
      </c>
      <c r="M183" s="24">
        <v>66000</v>
      </c>
      <c r="N183" s="24" t="b">
        <v>1</v>
      </c>
      <c r="O183" s="24" t="b">
        <v>0</v>
      </c>
      <c r="Q183" s="24" t="s">
        <v>375</v>
      </c>
      <c r="V183" s="92">
        <v>76000</v>
      </c>
      <c r="W183" s="92">
        <v>79899</v>
      </c>
      <c r="X183" s="24" t="str">
        <f t="shared" si="14"/>
        <v/>
      </c>
    </row>
    <row r="184" spans="1:24" x14ac:dyDescent="0.2">
      <c r="A184" s="17">
        <v>76100</v>
      </c>
      <c r="B184" s="15" t="s">
        <v>112</v>
      </c>
      <c r="C184" s="21">
        <f t="shared" si="10"/>
        <v>76100</v>
      </c>
      <c r="D184" s="21" t="str">
        <f t="shared" si="11"/>
        <v>Salaries &amp; Wages</v>
      </c>
      <c r="E184" s="21" t="str">
        <f t="shared" si="12"/>
        <v/>
      </c>
      <c r="F184" s="21"/>
      <c r="G184" s="24">
        <f t="shared" si="13"/>
        <v>79500</v>
      </c>
      <c r="H184" s="24">
        <v>79500</v>
      </c>
      <c r="I184" s="24" t="s">
        <v>125</v>
      </c>
      <c r="J184" s="24" t="s">
        <v>554</v>
      </c>
      <c r="K184" s="24" t="s">
        <v>549</v>
      </c>
      <c r="L184" s="24" t="s">
        <v>552</v>
      </c>
      <c r="M184" s="24">
        <v>66000</v>
      </c>
      <c r="N184" s="24" t="b">
        <v>1</v>
      </c>
      <c r="O184" s="24" t="b">
        <v>0</v>
      </c>
      <c r="Q184" s="24" t="s">
        <v>375</v>
      </c>
      <c r="V184" s="92">
        <v>76000</v>
      </c>
      <c r="W184" s="92">
        <v>79899</v>
      </c>
      <c r="X184" s="24" t="str">
        <f t="shared" si="14"/>
        <v/>
      </c>
    </row>
    <row r="185" spans="1:24" x14ac:dyDescent="0.2">
      <c r="A185" s="17">
        <v>76300</v>
      </c>
      <c r="B185" s="15" t="s">
        <v>205</v>
      </c>
      <c r="C185" s="21">
        <f t="shared" si="10"/>
        <v>76300</v>
      </c>
      <c r="D185" s="21" t="str">
        <f t="shared" si="11"/>
        <v>Guaranteed Payment</v>
      </c>
      <c r="E185" s="21" t="str">
        <f t="shared" si="12"/>
        <v/>
      </c>
      <c r="F185" s="21"/>
      <c r="G185" s="24">
        <f t="shared" si="13"/>
        <v>79600</v>
      </c>
      <c r="H185" s="24">
        <v>79600</v>
      </c>
      <c r="I185" s="24" t="s">
        <v>126</v>
      </c>
      <c r="J185" s="24" t="s">
        <v>554</v>
      </c>
      <c r="K185" s="24" t="s">
        <v>549</v>
      </c>
      <c r="L185" s="24" t="s">
        <v>552</v>
      </c>
      <c r="M185" s="24">
        <v>66000</v>
      </c>
      <c r="N185" s="24" t="b">
        <v>1</v>
      </c>
      <c r="O185" s="24" t="b">
        <v>0</v>
      </c>
      <c r="Q185" s="24" t="s">
        <v>375</v>
      </c>
      <c r="V185" s="92">
        <v>76000</v>
      </c>
      <c r="W185" s="92">
        <v>79899</v>
      </c>
      <c r="X185" s="24" t="str">
        <f t="shared" si="14"/>
        <v/>
      </c>
    </row>
    <row r="186" spans="1:24" x14ac:dyDescent="0.2">
      <c r="A186" s="17">
        <v>77500</v>
      </c>
      <c r="B186" s="15" t="s">
        <v>114</v>
      </c>
      <c r="C186" s="21">
        <f t="shared" si="10"/>
        <v>77500</v>
      </c>
      <c r="D186" s="21" t="str">
        <f t="shared" si="11"/>
        <v>Vacation &amp; Holiday Pay</v>
      </c>
      <c r="E186" s="21" t="str">
        <f t="shared" si="12"/>
        <v/>
      </c>
      <c r="F186" s="21"/>
      <c r="G186" s="24">
        <f t="shared" si="13"/>
        <v>79700</v>
      </c>
      <c r="H186" s="24">
        <v>79700</v>
      </c>
      <c r="I186" s="24" t="s">
        <v>127</v>
      </c>
      <c r="J186" s="24" t="s">
        <v>554</v>
      </c>
      <c r="K186" s="24" t="s">
        <v>549</v>
      </c>
      <c r="L186" s="24" t="s">
        <v>552</v>
      </c>
      <c r="M186" s="24">
        <v>66000</v>
      </c>
      <c r="N186" s="24" t="b">
        <v>1</v>
      </c>
      <c r="O186" s="24" t="b">
        <v>0</v>
      </c>
      <c r="Q186" s="24" t="s">
        <v>375</v>
      </c>
      <c r="V186" s="92">
        <v>76000</v>
      </c>
      <c r="W186" s="92">
        <v>79899</v>
      </c>
      <c r="X186" s="24" t="str">
        <f t="shared" si="14"/>
        <v/>
      </c>
    </row>
    <row r="187" spans="1:24" x14ac:dyDescent="0.2">
      <c r="A187" s="17">
        <v>77800</v>
      </c>
      <c r="B187" s="15" t="s">
        <v>115</v>
      </c>
      <c r="C187" s="21">
        <f t="shared" si="10"/>
        <v>77800</v>
      </c>
      <c r="D187" s="21" t="str">
        <f t="shared" si="11"/>
        <v>Payroll Taxes - FICA</v>
      </c>
      <c r="E187" s="21" t="str">
        <f t="shared" si="12"/>
        <v/>
      </c>
      <c r="F187" s="21"/>
      <c r="G187" s="24">
        <f t="shared" si="13"/>
        <v>79900</v>
      </c>
      <c r="H187" s="24">
        <v>79900</v>
      </c>
      <c r="I187" s="24" t="s">
        <v>107</v>
      </c>
      <c r="J187" s="24" t="s">
        <v>554</v>
      </c>
      <c r="K187" s="24" t="s">
        <v>549</v>
      </c>
      <c r="L187" s="24" t="s">
        <v>552</v>
      </c>
      <c r="M187" s="24">
        <v>66000</v>
      </c>
      <c r="N187" s="24" t="b">
        <v>1</v>
      </c>
      <c r="O187" s="24" t="b">
        <v>0</v>
      </c>
      <c r="Q187" s="24" t="s">
        <v>377</v>
      </c>
      <c r="V187" s="92">
        <v>79900</v>
      </c>
      <c r="W187" s="92">
        <v>79999</v>
      </c>
      <c r="X187" s="24" t="str">
        <f t="shared" si="14"/>
        <v/>
      </c>
    </row>
    <row r="188" spans="1:24" x14ac:dyDescent="0.2">
      <c r="A188" s="17">
        <v>77900</v>
      </c>
      <c r="B188" s="15" t="s">
        <v>116</v>
      </c>
      <c r="C188" s="21">
        <f t="shared" si="10"/>
        <v>77900</v>
      </c>
      <c r="D188" s="21" t="str">
        <f t="shared" si="11"/>
        <v>Payroll Taxes - FUTA</v>
      </c>
      <c r="E188" s="21" t="str">
        <f t="shared" si="12"/>
        <v/>
      </c>
      <c r="F188" s="21"/>
      <c r="G188" s="24">
        <f t="shared" si="13"/>
        <v>79950</v>
      </c>
      <c r="H188" s="24">
        <v>79950</v>
      </c>
      <c r="I188" s="24" t="s">
        <v>270</v>
      </c>
      <c r="J188" s="24" t="s">
        <v>554</v>
      </c>
      <c r="K188" s="24" t="s">
        <v>549</v>
      </c>
      <c r="L188" s="24" t="s">
        <v>552</v>
      </c>
      <c r="M188" s="24">
        <v>66000</v>
      </c>
      <c r="N188" s="24" t="b">
        <v>1</v>
      </c>
      <c r="O188" s="24" t="b">
        <v>0</v>
      </c>
      <c r="Q188" s="24" t="s">
        <v>377</v>
      </c>
      <c r="V188" s="92">
        <v>79900</v>
      </c>
      <c r="W188" s="92">
        <v>79999</v>
      </c>
      <c r="X188" s="24" t="str">
        <f t="shared" si="14"/>
        <v/>
      </c>
    </row>
    <row r="189" spans="1:24" x14ac:dyDescent="0.2">
      <c r="A189" s="17">
        <v>78000</v>
      </c>
      <c r="B189" s="15" t="s">
        <v>117</v>
      </c>
      <c r="C189" s="21">
        <f t="shared" si="10"/>
        <v>78000</v>
      </c>
      <c r="D189" s="21" t="str">
        <f t="shared" si="11"/>
        <v>Payroll Taxes - SUTA</v>
      </c>
      <c r="E189" s="21" t="str">
        <f t="shared" si="12"/>
        <v/>
      </c>
      <c r="F189" s="21"/>
      <c r="G189" s="24">
        <f t="shared" si="13"/>
        <v>80000</v>
      </c>
      <c r="H189" s="24">
        <v>80000</v>
      </c>
      <c r="I189" s="24" t="s">
        <v>296</v>
      </c>
      <c r="J189" s="24" t="s">
        <v>554</v>
      </c>
      <c r="K189" s="24" t="s">
        <v>549</v>
      </c>
      <c r="L189" s="24" t="s">
        <v>552</v>
      </c>
      <c r="M189" s="24">
        <v>66000</v>
      </c>
      <c r="N189" s="24" t="b">
        <v>1</v>
      </c>
      <c r="O189" s="24" t="b">
        <v>0</v>
      </c>
      <c r="Q189" s="24" t="s">
        <v>378</v>
      </c>
      <c r="V189" s="92">
        <v>80000</v>
      </c>
      <c r="W189" s="92">
        <v>90999</v>
      </c>
      <c r="X189" s="24" t="str">
        <f t="shared" si="14"/>
        <v/>
      </c>
    </row>
    <row r="190" spans="1:24" x14ac:dyDescent="0.2">
      <c r="A190" s="17">
        <v>78400</v>
      </c>
      <c r="B190" s="15" t="s">
        <v>118</v>
      </c>
      <c r="C190" s="21">
        <f t="shared" si="10"/>
        <v>78400</v>
      </c>
      <c r="D190" s="21" t="str">
        <f t="shared" si="11"/>
        <v>401(k) Company Match</v>
      </c>
      <c r="E190" s="21" t="str">
        <f t="shared" si="12"/>
        <v/>
      </c>
      <c r="F190" s="21"/>
      <c r="G190" s="24">
        <f t="shared" si="13"/>
        <v>80100</v>
      </c>
      <c r="H190" s="24">
        <v>80100</v>
      </c>
      <c r="I190" s="24" t="s">
        <v>128</v>
      </c>
      <c r="J190" s="24" t="s">
        <v>554</v>
      </c>
      <c r="K190" s="24" t="s">
        <v>549</v>
      </c>
      <c r="L190" s="24" t="s">
        <v>552</v>
      </c>
      <c r="M190" s="24">
        <v>66000</v>
      </c>
      <c r="N190" s="24" t="b">
        <v>1</v>
      </c>
      <c r="O190" s="24" t="b">
        <v>0</v>
      </c>
      <c r="Q190" s="24" t="s">
        <v>378</v>
      </c>
      <c r="V190" s="92">
        <v>80000</v>
      </c>
      <c r="W190" s="92">
        <v>90999</v>
      </c>
      <c r="X190" s="24" t="str">
        <f t="shared" si="14"/>
        <v/>
      </c>
    </row>
    <row r="191" spans="1:24" x14ac:dyDescent="0.2">
      <c r="A191" s="17">
        <v>78700</v>
      </c>
      <c r="B191" s="15" t="s">
        <v>119</v>
      </c>
      <c r="C191" s="21">
        <f t="shared" si="10"/>
        <v>78700</v>
      </c>
      <c r="D191" s="21" t="str">
        <f t="shared" si="11"/>
        <v>Pension/Profit Sharing Expense</v>
      </c>
      <c r="E191" s="21" t="str">
        <f t="shared" si="12"/>
        <v/>
      </c>
      <c r="F191" s="21"/>
      <c r="G191" s="24">
        <f t="shared" si="13"/>
        <v>81500</v>
      </c>
      <c r="H191" s="24">
        <v>81500</v>
      </c>
      <c r="I191" s="24" t="s">
        <v>129</v>
      </c>
      <c r="J191" s="24" t="s">
        <v>554</v>
      </c>
      <c r="K191" s="24" t="s">
        <v>549</v>
      </c>
      <c r="L191" s="24" t="s">
        <v>552</v>
      </c>
      <c r="M191" s="24">
        <v>66000</v>
      </c>
      <c r="N191" s="24" t="b">
        <v>1</v>
      </c>
      <c r="O191" s="24" t="b">
        <v>0</v>
      </c>
      <c r="Q191" s="24" t="s">
        <v>378</v>
      </c>
      <c r="V191" s="92">
        <v>80000</v>
      </c>
      <c r="W191" s="92">
        <v>90999</v>
      </c>
      <c r="X191" s="24" t="str">
        <f t="shared" si="14"/>
        <v/>
      </c>
    </row>
    <row r="192" spans="1:24" x14ac:dyDescent="0.2">
      <c r="A192" s="17">
        <v>78900</v>
      </c>
      <c r="B192" s="15" t="s">
        <v>120</v>
      </c>
      <c r="C192" s="21">
        <f t="shared" si="10"/>
        <v>78900</v>
      </c>
      <c r="D192" s="21" t="str">
        <f t="shared" si="11"/>
        <v>Insurance - Health</v>
      </c>
      <c r="E192" s="21" t="str">
        <f t="shared" si="12"/>
        <v/>
      </c>
      <c r="F192" s="21"/>
      <c r="G192" s="24">
        <f t="shared" si="13"/>
        <v>82100</v>
      </c>
      <c r="H192" s="24">
        <v>82100</v>
      </c>
      <c r="I192" s="24" t="s">
        <v>130</v>
      </c>
      <c r="J192" s="90" t="s">
        <v>554</v>
      </c>
      <c r="K192" s="24" t="s">
        <v>549</v>
      </c>
      <c r="L192" s="24" t="s">
        <v>552</v>
      </c>
      <c r="M192" s="24">
        <v>66000</v>
      </c>
      <c r="N192" s="24" t="b">
        <v>1</v>
      </c>
      <c r="O192" s="24" t="b">
        <v>0</v>
      </c>
      <c r="Q192" s="24" t="s">
        <v>378</v>
      </c>
      <c r="V192" s="92">
        <v>80000</v>
      </c>
      <c r="W192" s="92">
        <v>90999</v>
      </c>
      <c r="X192" s="24" t="str">
        <f t="shared" si="14"/>
        <v/>
      </c>
    </row>
    <row r="193" spans="1:24" x14ac:dyDescent="0.2">
      <c r="A193" s="17">
        <v>79000</v>
      </c>
      <c r="B193" s="15" t="s">
        <v>121</v>
      </c>
      <c r="C193" s="21">
        <f t="shared" si="10"/>
        <v>79000</v>
      </c>
      <c r="D193" s="21" t="str">
        <f t="shared" si="11"/>
        <v>Insurance - Workers' Comp</v>
      </c>
      <c r="E193" s="21" t="str">
        <f t="shared" si="12"/>
        <v/>
      </c>
      <c r="F193" s="21"/>
      <c r="G193" s="24">
        <f t="shared" si="13"/>
        <v>82600</v>
      </c>
      <c r="H193" s="24">
        <v>82600</v>
      </c>
      <c r="I193" s="24" t="s">
        <v>131</v>
      </c>
      <c r="J193" s="24" t="s">
        <v>554</v>
      </c>
      <c r="K193" s="24" t="s">
        <v>549</v>
      </c>
      <c r="L193" s="24" t="s">
        <v>552</v>
      </c>
      <c r="M193" s="24">
        <v>66000</v>
      </c>
      <c r="N193" s="24" t="b">
        <v>1</v>
      </c>
      <c r="O193" s="24" t="b">
        <v>0</v>
      </c>
      <c r="Q193" s="24" t="s">
        <v>378</v>
      </c>
      <c r="V193" s="92">
        <v>80000</v>
      </c>
      <c r="W193" s="92">
        <v>90999</v>
      </c>
      <c r="X193" s="24" t="str">
        <f t="shared" si="14"/>
        <v/>
      </c>
    </row>
    <row r="194" spans="1:24" x14ac:dyDescent="0.2">
      <c r="A194" s="17">
        <v>79200</v>
      </c>
      <c r="B194" s="15" t="s">
        <v>122</v>
      </c>
      <c r="C194" s="21">
        <f t="shared" si="10"/>
        <v>79200</v>
      </c>
      <c r="D194" s="21" t="str">
        <f t="shared" si="11"/>
        <v>Engagement Expenses</v>
      </c>
      <c r="E194" s="21" t="str">
        <f t="shared" si="12"/>
        <v/>
      </c>
      <c r="F194" s="21"/>
      <c r="G194" s="24">
        <f t="shared" si="13"/>
        <v>83100</v>
      </c>
      <c r="H194" s="24">
        <v>83100</v>
      </c>
      <c r="I194" s="24" t="s">
        <v>132</v>
      </c>
      <c r="J194" s="24" t="s">
        <v>554</v>
      </c>
      <c r="K194" s="24" t="s">
        <v>549</v>
      </c>
      <c r="L194" s="24" t="s">
        <v>552</v>
      </c>
      <c r="M194" s="24">
        <v>66000</v>
      </c>
      <c r="N194" s="24" t="b">
        <v>1</v>
      </c>
      <c r="O194" s="24" t="b">
        <v>0</v>
      </c>
      <c r="Q194" s="24" t="s">
        <v>378</v>
      </c>
      <c r="V194" s="92">
        <v>80000</v>
      </c>
      <c r="W194" s="92">
        <v>90999</v>
      </c>
      <c r="X194" s="24" t="str">
        <f t="shared" si="14"/>
        <v/>
      </c>
    </row>
    <row r="195" spans="1:24" x14ac:dyDescent="0.2">
      <c r="A195" s="17">
        <v>79300</v>
      </c>
      <c r="B195" s="15" t="s">
        <v>269</v>
      </c>
      <c r="C195" s="21">
        <f t="shared" ref="C195:C258" si="15">VLOOKUP(A195,$H$3:$I$294,1,FALSE)</f>
        <v>79300</v>
      </c>
      <c r="D195" s="21" t="str">
        <f t="shared" ref="D195:D258" si="16">VLOOKUP(A195,$H$3:$I$294,2,FALSE)</f>
        <v>Other Compensation</v>
      </c>
      <c r="E195" s="21" t="str">
        <f t="shared" si="12"/>
        <v/>
      </c>
      <c r="F195" s="21"/>
      <c r="G195" s="24">
        <f t="shared" si="13"/>
        <v>83500</v>
      </c>
      <c r="H195" s="24">
        <v>83500</v>
      </c>
      <c r="I195" s="24" t="s">
        <v>133</v>
      </c>
      <c r="J195" s="24" t="s">
        <v>554</v>
      </c>
      <c r="K195" s="24" t="s">
        <v>549</v>
      </c>
      <c r="L195" s="24" t="s">
        <v>552</v>
      </c>
      <c r="M195" s="24">
        <v>66000</v>
      </c>
      <c r="N195" s="24" t="b">
        <v>1</v>
      </c>
      <c r="O195" s="24" t="b">
        <v>0</v>
      </c>
      <c r="Q195" s="24" t="s">
        <v>378</v>
      </c>
      <c r="V195" s="92">
        <v>80000</v>
      </c>
      <c r="W195" s="92">
        <v>90999</v>
      </c>
      <c r="X195" s="24" t="str">
        <f t="shared" si="14"/>
        <v/>
      </c>
    </row>
    <row r="196" spans="1:24" x14ac:dyDescent="0.2">
      <c r="A196" s="17">
        <v>79350</v>
      </c>
      <c r="B196" s="15" t="s">
        <v>123</v>
      </c>
      <c r="C196" s="21">
        <f t="shared" si="15"/>
        <v>79350</v>
      </c>
      <c r="D196" s="21" t="str">
        <f t="shared" si="16"/>
        <v>Other Benefits</v>
      </c>
      <c r="E196" s="21" t="str">
        <f t="shared" ref="E196:E259" si="17">IF(B196=D196,"","CHANGE")</f>
        <v/>
      </c>
      <c r="F196" s="21"/>
      <c r="G196" s="24">
        <f t="shared" ref="G196:G259" si="18">VLOOKUP(H196,$A$3:$B$310,1,FALSE)</f>
        <v>83600</v>
      </c>
      <c r="H196" s="24">
        <v>83600</v>
      </c>
      <c r="I196" s="24" t="s">
        <v>134</v>
      </c>
      <c r="J196" s="24" t="s">
        <v>554</v>
      </c>
      <c r="K196" s="24" t="s">
        <v>549</v>
      </c>
      <c r="L196" s="24" t="s">
        <v>552</v>
      </c>
      <c r="M196" s="24">
        <v>66000</v>
      </c>
      <c r="N196" s="24" t="b">
        <v>1</v>
      </c>
      <c r="O196" s="24" t="b">
        <v>0</v>
      </c>
      <c r="Q196" s="24" t="s">
        <v>378</v>
      </c>
      <c r="V196" s="92">
        <v>80000</v>
      </c>
      <c r="W196" s="92">
        <v>90999</v>
      </c>
      <c r="X196" s="24" t="str">
        <f t="shared" ref="X196:X259" si="19">IF(H196&gt;=V196,IF(H196&lt;=W196,"","ERROR"),"ERROR")</f>
        <v/>
      </c>
    </row>
    <row r="197" spans="1:24" x14ac:dyDescent="0.2">
      <c r="A197" s="17">
        <v>79400</v>
      </c>
      <c r="B197" s="15" t="s">
        <v>124</v>
      </c>
      <c r="C197" s="21">
        <f t="shared" si="15"/>
        <v>79400</v>
      </c>
      <c r="D197" s="21" t="str">
        <f t="shared" si="16"/>
        <v>Relocation Expense</v>
      </c>
      <c r="E197" s="21" t="str">
        <f t="shared" si="17"/>
        <v/>
      </c>
      <c r="F197" s="21"/>
      <c r="G197" s="24">
        <f t="shared" si="18"/>
        <v>83700</v>
      </c>
      <c r="H197" s="24">
        <v>83700</v>
      </c>
      <c r="I197" s="24" t="s">
        <v>135</v>
      </c>
      <c r="J197" s="24" t="s">
        <v>554</v>
      </c>
      <c r="K197" s="24" t="s">
        <v>549</v>
      </c>
      <c r="L197" s="24" t="s">
        <v>552</v>
      </c>
      <c r="M197" s="24">
        <v>66000</v>
      </c>
      <c r="N197" s="24" t="b">
        <v>1</v>
      </c>
      <c r="O197" s="24" t="b">
        <v>0</v>
      </c>
      <c r="Q197" s="24" t="s">
        <v>378</v>
      </c>
      <c r="V197" s="92">
        <v>80000</v>
      </c>
      <c r="W197" s="92">
        <v>90999</v>
      </c>
      <c r="X197" s="24" t="str">
        <f t="shared" si="19"/>
        <v/>
      </c>
    </row>
    <row r="198" spans="1:24" x14ac:dyDescent="0.2">
      <c r="A198" s="17">
        <v>79500</v>
      </c>
      <c r="B198" s="15" t="s">
        <v>125</v>
      </c>
      <c r="C198" s="21">
        <f t="shared" si="15"/>
        <v>79500</v>
      </c>
      <c r="D198" s="21" t="str">
        <f t="shared" si="16"/>
        <v>Recruiting - Adm. Fees</v>
      </c>
      <c r="E198" s="21" t="str">
        <f t="shared" si="17"/>
        <v/>
      </c>
      <c r="F198" s="21"/>
      <c r="G198" s="24">
        <f t="shared" si="18"/>
        <v>84500</v>
      </c>
      <c r="H198" s="24">
        <v>84500</v>
      </c>
      <c r="I198" s="24" t="s">
        <v>136</v>
      </c>
      <c r="J198" s="24" t="s">
        <v>554</v>
      </c>
      <c r="K198" s="24" t="s">
        <v>549</v>
      </c>
      <c r="L198" s="24" t="s">
        <v>552</v>
      </c>
      <c r="M198" s="24">
        <v>66000</v>
      </c>
      <c r="N198" s="24" t="b">
        <v>1</v>
      </c>
      <c r="O198" s="24" t="b">
        <v>0</v>
      </c>
      <c r="Q198" s="24" t="s">
        <v>378</v>
      </c>
      <c r="V198" s="92">
        <v>80000</v>
      </c>
      <c r="W198" s="92">
        <v>90999</v>
      </c>
      <c r="X198" s="24" t="str">
        <f t="shared" si="19"/>
        <v/>
      </c>
    </row>
    <row r="199" spans="1:24" x14ac:dyDescent="0.2">
      <c r="A199" s="17">
        <v>79600</v>
      </c>
      <c r="B199" s="15" t="s">
        <v>126</v>
      </c>
      <c r="C199" s="21">
        <f t="shared" si="15"/>
        <v>79600</v>
      </c>
      <c r="D199" s="21" t="str">
        <f t="shared" si="16"/>
        <v>External Consulting</v>
      </c>
      <c r="E199" s="21" t="str">
        <f t="shared" si="17"/>
        <v/>
      </c>
      <c r="F199" s="21"/>
      <c r="G199" s="24">
        <f t="shared" si="18"/>
        <v>84900</v>
      </c>
      <c r="H199" s="24">
        <v>84900</v>
      </c>
      <c r="I199" s="24" t="s">
        <v>137</v>
      </c>
      <c r="J199" s="24" t="s">
        <v>554</v>
      </c>
      <c r="K199" s="24" t="s">
        <v>549</v>
      </c>
      <c r="L199" s="24" t="s">
        <v>552</v>
      </c>
      <c r="M199" s="24">
        <v>66000</v>
      </c>
      <c r="N199" s="24" t="b">
        <v>1</v>
      </c>
      <c r="O199" s="24" t="b">
        <v>0</v>
      </c>
      <c r="Q199" s="24" t="s">
        <v>378</v>
      </c>
      <c r="V199" s="92">
        <v>80000</v>
      </c>
      <c r="W199" s="92">
        <v>90999</v>
      </c>
      <c r="X199" s="24" t="str">
        <f t="shared" si="19"/>
        <v/>
      </c>
    </row>
    <row r="200" spans="1:24" x14ac:dyDescent="0.2">
      <c r="A200" s="17">
        <v>79700</v>
      </c>
      <c r="B200" s="15" t="s">
        <v>127</v>
      </c>
      <c r="C200" s="21">
        <f t="shared" si="15"/>
        <v>79700</v>
      </c>
      <c r="D200" s="21" t="str">
        <f t="shared" si="16"/>
        <v>Temporary Help</v>
      </c>
      <c r="E200" s="21" t="str">
        <f t="shared" si="17"/>
        <v/>
      </c>
      <c r="F200" s="21"/>
      <c r="G200" s="24">
        <f t="shared" si="18"/>
        <v>85400</v>
      </c>
      <c r="H200" s="24">
        <v>85400</v>
      </c>
      <c r="I200" s="24" t="s">
        <v>138</v>
      </c>
      <c r="J200" s="24" t="s">
        <v>554</v>
      </c>
      <c r="K200" s="24" t="s">
        <v>549</v>
      </c>
      <c r="L200" s="24" t="s">
        <v>552</v>
      </c>
      <c r="M200" s="24">
        <v>66000</v>
      </c>
      <c r="N200" s="24" t="b">
        <v>1</v>
      </c>
      <c r="O200" s="24" t="b">
        <v>0</v>
      </c>
      <c r="Q200" s="24" t="s">
        <v>378</v>
      </c>
      <c r="V200" s="92">
        <v>80000</v>
      </c>
      <c r="W200" s="92">
        <v>90999</v>
      </c>
      <c r="X200" s="24" t="str">
        <f t="shared" si="19"/>
        <v/>
      </c>
    </row>
    <row r="201" spans="1:24" x14ac:dyDescent="0.2">
      <c r="A201" s="17">
        <v>79900</v>
      </c>
      <c r="B201" s="15" t="s">
        <v>107</v>
      </c>
      <c r="C201" s="21">
        <f t="shared" si="15"/>
        <v>79900</v>
      </c>
      <c r="D201" s="21" t="str">
        <f t="shared" si="16"/>
        <v>Purchase Discounts</v>
      </c>
      <c r="E201" s="21" t="str">
        <f t="shared" si="17"/>
        <v/>
      </c>
      <c r="F201" s="21"/>
      <c r="G201" s="24">
        <f t="shared" si="18"/>
        <v>85800</v>
      </c>
      <c r="H201" s="24">
        <v>85800</v>
      </c>
      <c r="I201" s="24" t="s">
        <v>139</v>
      </c>
      <c r="J201" s="24" t="s">
        <v>554</v>
      </c>
      <c r="K201" s="24" t="s">
        <v>549</v>
      </c>
      <c r="L201" s="24" t="s">
        <v>552</v>
      </c>
      <c r="M201" s="24">
        <v>66000</v>
      </c>
      <c r="N201" s="24" t="b">
        <v>1</v>
      </c>
      <c r="O201" s="24" t="b">
        <v>0</v>
      </c>
      <c r="Q201" s="24" t="s">
        <v>378</v>
      </c>
      <c r="V201" s="92">
        <v>80000</v>
      </c>
      <c r="W201" s="92">
        <v>90999</v>
      </c>
      <c r="X201" s="24" t="str">
        <f t="shared" si="19"/>
        <v/>
      </c>
    </row>
    <row r="202" spans="1:24" x14ac:dyDescent="0.2">
      <c r="A202" s="17">
        <v>79950</v>
      </c>
      <c r="B202" s="15" t="s">
        <v>270</v>
      </c>
      <c r="C202" s="21">
        <f t="shared" si="15"/>
        <v>79950</v>
      </c>
      <c r="D202" s="21" t="str">
        <f t="shared" si="16"/>
        <v>Purchase Returns &amp; Allowances</v>
      </c>
      <c r="E202" s="21" t="str">
        <f t="shared" si="17"/>
        <v/>
      </c>
      <c r="F202" s="21"/>
      <c r="G202" s="24">
        <f t="shared" si="18"/>
        <v>85900</v>
      </c>
      <c r="H202" s="24">
        <v>85900</v>
      </c>
      <c r="I202" s="24" t="s">
        <v>199</v>
      </c>
      <c r="J202" s="24" t="s">
        <v>554</v>
      </c>
      <c r="K202" s="24" t="s">
        <v>549</v>
      </c>
      <c r="L202" s="24" t="s">
        <v>552</v>
      </c>
      <c r="M202" s="24">
        <v>66000</v>
      </c>
      <c r="N202" s="24" t="b">
        <v>1</v>
      </c>
      <c r="O202" s="24" t="b">
        <v>0</v>
      </c>
      <c r="Q202" s="24" t="s">
        <v>378</v>
      </c>
      <c r="V202" s="92">
        <v>80000</v>
      </c>
      <c r="W202" s="92">
        <v>90999</v>
      </c>
      <c r="X202" s="24" t="str">
        <f t="shared" si="19"/>
        <v/>
      </c>
    </row>
    <row r="203" spans="1:24" x14ac:dyDescent="0.2">
      <c r="A203" s="17">
        <v>80000</v>
      </c>
      <c r="B203" s="15" t="s">
        <v>296</v>
      </c>
      <c r="C203" s="21">
        <f t="shared" si="15"/>
        <v>80000</v>
      </c>
      <c r="D203" s="21" t="str">
        <f t="shared" si="16"/>
        <v>XXXX GENERAL &amp; ADMINISTRATIVE XXXX</v>
      </c>
      <c r="E203" s="21" t="str">
        <f t="shared" si="17"/>
        <v/>
      </c>
      <c r="F203" s="21"/>
      <c r="G203" s="24">
        <f t="shared" si="18"/>
        <v>86000</v>
      </c>
      <c r="H203" s="24">
        <v>86000</v>
      </c>
      <c r="I203" s="24" t="s">
        <v>200</v>
      </c>
      <c r="J203" s="90" t="s">
        <v>554</v>
      </c>
      <c r="K203" s="24" t="s">
        <v>549</v>
      </c>
      <c r="L203" s="24" t="s">
        <v>552</v>
      </c>
      <c r="M203" s="24">
        <v>66000</v>
      </c>
      <c r="N203" s="24" t="b">
        <v>1</v>
      </c>
      <c r="O203" s="24" t="b">
        <v>0</v>
      </c>
      <c r="Q203" s="24" t="s">
        <v>378</v>
      </c>
      <c r="V203" s="92">
        <v>80000</v>
      </c>
      <c r="W203" s="92">
        <v>90999</v>
      </c>
      <c r="X203" s="24" t="str">
        <f t="shared" si="19"/>
        <v/>
      </c>
    </row>
    <row r="204" spans="1:24" x14ac:dyDescent="0.2">
      <c r="A204" s="17">
        <v>80100</v>
      </c>
      <c r="B204" s="15" t="s">
        <v>128</v>
      </c>
      <c r="C204" s="21">
        <f t="shared" si="15"/>
        <v>80100</v>
      </c>
      <c r="D204" s="21" t="str">
        <f t="shared" si="16"/>
        <v>Internal Consulting</v>
      </c>
      <c r="E204" s="21" t="str">
        <f t="shared" si="17"/>
        <v/>
      </c>
      <c r="F204" s="21"/>
      <c r="G204" s="24">
        <f t="shared" si="18"/>
        <v>86300</v>
      </c>
      <c r="H204" s="24">
        <v>86300</v>
      </c>
      <c r="I204" s="24" t="s">
        <v>286</v>
      </c>
      <c r="J204" s="24" t="s">
        <v>554</v>
      </c>
      <c r="K204" s="24" t="s">
        <v>549</v>
      </c>
      <c r="L204" s="24" t="s">
        <v>552</v>
      </c>
      <c r="M204" s="24">
        <v>66000</v>
      </c>
      <c r="N204" s="24" t="b">
        <v>1</v>
      </c>
      <c r="O204" s="24" t="b">
        <v>0</v>
      </c>
      <c r="Q204" s="24" t="s">
        <v>378</v>
      </c>
      <c r="V204" s="92">
        <v>80000</v>
      </c>
      <c r="W204" s="92">
        <v>90999</v>
      </c>
      <c r="X204" s="24" t="str">
        <f t="shared" si="19"/>
        <v/>
      </c>
    </row>
    <row r="205" spans="1:24" x14ac:dyDescent="0.2">
      <c r="A205" s="17">
        <v>81500</v>
      </c>
      <c r="B205" s="15" t="s">
        <v>129</v>
      </c>
      <c r="C205" s="21">
        <f t="shared" si="15"/>
        <v>81500</v>
      </c>
      <c r="D205" s="21" t="str">
        <f t="shared" si="16"/>
        <v>Rent - Building</v>
      </c>
      <c r="E205" s="21" t="str">
        <f t="shared" si="17"/>
        <v/>
      </c>
      <c r="F205" s="21"/>
      <c r="G205" s="24">
        <f t="shared" si="18"/>
        <v>86500</v>
      </c>
      <c r="H205" s="24">
        <v>86500</v>
      </c>
      <c r="I205" s="24" t="s">
        <v>140</v>
      </c>
      <c r="J205" s="24" t="s">
        <v>554</v>
      </c>
      <c r="K205" s="24" t="s">
        <v>549</v>
      </c>
      <c r="L205" s="24" t="s">
        <v>552</v>
      </c>
      <c r="M205" s="24">
        <v>66000</v>
      </c>
      <c r="N205" s="24" t="b">
        <v>1</v>
      </c>
      <c r="O205" s="24" t="b">
        <v>0</v>
      </c>
      <c r="Q205" s="24" t="s">
        <v>378</v>
      </c>
      <c r="V205" s="92">
        <v>80000</v>
      </c>
      <c r="W205" s="92">
        <v>90999</v>
      </c>
      <c r="X205" s="24" t="str">
        <f t="shared" si="19"/>
        <v/>
      </c>
    </row>
    <row r="206" spans="1:24" x14ac:dyDescent="0.2">
      <c r="A206" s="17">
        <v>82100</v>
      </c>
      <c r="B206" s="15" t="s">
        <v>130</v>
      </c>
      <c r="C206" s="21">
        <f t="shared" si="15"/>
        <v>82100</v>
      </c>
      <c r="D206" s="21" t="str">
        <f t="shared" si="16"/>
        <v>Lease - Operating</v>
      </c>
      <c r="E206" s="21" t="str">
        <f t="shared" si="17"/>
        <v/>
      </c>
      <c r="F206" s="21"/>
      <c r="G206" s="24">
        <f t="shared" si="18"/>
        <v>86700</v>
      </c>
      <c r="H206" s="24">
        <v>86700</v>
      </c>
      <c r="I206" s="24" t="s">
        <v>141</v>
      </c>
      <c r="J206" s="24" t="s">
        <v>554</v>
      </c>
      <c r="K206" s="24" t="s">
        <v>549</v>
      </c>
      <c r="L206" s="24" t="s">
        <v>552</v>
      </c>
      <c r="M206" s="24">
        <v>66000</v>
      </c>
      <c r="N206" s="24" t="b">
        <v>1</v>
      </c>
      <c r="O206" s="24" t="b">
        <v>0</v>
      </c>
      <c r="Q206" s="24" t="s">
        <v>378</v>
      </c>
      <c r="V206" s="92">
        <v>80000</v>
      </c>
      <c r="W206" s="92">
        <v>90999</v>
      </c>
      <c r="X206" s="24" t="str">
        <f t="shared" si="19"/>
        <v/>
      </c>
    </row>
    <row r="207" spans="1:24" x14ac:dyDescent="0.2">
      <c r="A207" s="17">
        <v>82600</v>
      </c>
      <c r="B207" s="15" t="s">
        <v>131</v>
      </c>
      <c r="C207" s="21">
        <f t="shared" si="15"/>
        <v>82600</v>
      </c>
      <c r="D207" s="21" t="str">
        <f t="shared" si="16"/>
        <v>Insurance - Liability</v>
      </c>
      <c r="E207" s="21" t="str">
        <f t="shared" si="17"/>
        <v/>
      </c>
      <c r="F207" s="21"/>
      <c r="G207" s="24">
        <f t="shared" si="18"/>
        <v>86800</v>
      </c>
      <c r="H207" s="24">
        <v>86800</v>
      </c>
      <c r="I207" s="24" t="s">
        <v>142</v>
      </c>
      <c r="J207" s="24" t="s">
        <v>554</v>
      </c>
      <c r="K207" s="24" t="s">
        <v>549</v>
      </c>
      <c r="L207" s="24" t="s">
        <v>552</v>
      </c>
      <c r="M207" s="24">
        <v>66000</v>
      </c>
      <c r="N207" s="24" t="b">
        <v>1</v>
      </c>
      <c r="O207" s="24" t="b">
        <v>0</v>
      </c>
      <c r="Q207" s="24" t="s">
        <v>378</v>
      </c>
      <c r="V207" s="92">
        <v>80000</v>
      </c>
      <c r="W207" s="92">
        <v>90999</v>
      </c>
      <c r="X207" s="24" t="str">
        <f t="shared" si="19"/>
        <v/>
      </c>
    </row>
    <row r="208" spans="1:24" x14ac:dyDescent="0.2">
      <c r="A208" s="17">
        <v>83100</v>
      </c>
      <c r="B208" s="15" t="s">
        <v>132</v>
      </c>
      <c r="C208" s="21">
        <f t="shared" si="15"/>
        <v>83100</v>
      </c>
      <c r="D208" s="21" t="str">
        <f t="shared" si="16"/>
        <v>Utilities</v>
      </c>
      <c r="E208" s="21" t="str">
        <f t="shared" si="17"/>
        <v/>
      </c>
      <c r="F208" s="21"/>
      <c r="G208" s="24">
        <f t="shared" si="18"/>
        <v>86850</v>
      </c>
      <c r="H208" s="24">
        <v>86850</v>
      </c>
      <c r="I208" s="24" t="s">
        <v>143</v>
      </c>
      <c r="J208" s="24" t="s">
        <v>554</v>
      </c>
      <c r="K208" s="24" t="s">
        <v>549</v>
      </c>
      <c r="L208" s="24" t="s">
        <v>552</v>
      </c>
      <c r="M208" s="24">
        <v>66000</v>
      </c>
      <c r="N208" s="24" t="b">
        <v>1</v>
      </c>
      <c r="O208" s="24" t="b">
        <v>0</v>
      </c>
      <c r="Q208" s="24" t="s">
        <v>378</v>
      </c>
      <c r="V208" s="92">
        <v>80000</v>
      </c>
      <c r="W208" s="92">
        <v>90999</v>
      </c>
      <c r="X208" s="24" t="str">
        <f t="shared" si="19"/>
        <v/>
      </c>
    </row>
    <row r="209" spans="1:24" x14ac:dyDescent="0.2">
      <c r="A209" s="17">
        <v>83500</v>
      </c>
      <c r="B209" s="15" t="s">
        <v>133</v>
      </c>
      <c r="C209" s="21">
        <f t="shared" si="15"/>
        <v>83500</v>
      </c>
      <c r="D209" s="21" t="str">
        <f t="shared" si="16"/>
        <v>Repairs &amp; Maintenance</v>
      </c>
      <c r="E209" s="21" t="str">
        <f t="shared" si="17"/>
        <v/>
      </c>
      <c r="F209" s="21"/>
      <c r="G209" s="24">
        <f t="shared" si="18"/>
        <v>87100</v>
      </c>
      <c r="H209" s="24">
        <v>87100</v>
      </c>
      <c r="I209" s="24" t="s">
        <v>144</v>
      </c>
      <c r="J209" s="24" t="s">
        <v>554</v>
      </c>
      <c r="K209" s="24" t="s">
        <v>549</v>
      </c>
      <c r="L209" s="24" t="s">
        <v>552</v>
      </c>
      <c r="M209" s="24">
        <v>66000</v>
      </c>
      <c r="N209" s="24" t="b">
        <v>1</v>
      </c>
      <c r="O209" s="24" t="b">
        <v>0</v>
      </c>
      <c r="Q209" s="24" t="s">
        <v>378</v>
      </c>
      <c r="V209" s="92">
        <v>80000</v>
      </c>
      <c r="W209" s="92">
        <v>90999</v>
      </c>
      <c r="X209" s="24" t="str">
        <f t="shared" si="19"/>
        <v/>
      </c>
    </row>
    <row r="210" spans="1:24" x14ac:dyDescent="0.2">
      <c r="A210" s="17">
        <v>83600</v>
      </c>
      <c r="B210" s="15" t="s">
        <v>134</v>
      </c>
      <c r="C210" s="21">
        <f t="shared" si="15"/>
        <v>83600</v>
      </c>
      <c r="D210" s="21" t="str">
        <f t="shared" si="16"/>
        <v>Real Estate Taxes</v>
      </c>
      <c r="E210" s="21" t="str">
        <f t="shared" si="17"/>
        <v/>
      </c>
      <c r="F210" s="21"/>
      <c r="G210" s="24">
        <f t="shared" si="18"/>
        <v>87300</v>
      </c>
      <c r="H210" s="24">
        <v>87300</v>
      </c>
      <c r="I210" s="24" t="s">
        <v>145</v>
      </c>
      <c r="J210" s="24" t="s">
        <v>554</v>
      </c>
      <c r="K210" s="24" t="s">
        <v>549</v>
      </c>
      <c r="L210" s="24" t="s">
        <v>552</v>
      </c>
      <c r="M210" s="24">
        <v>66000</v>
      </c>
      <c r="N210" s="24" t="b">
        <v>1</v>
      </c>
      <c r="O210" s="24" t="b">
        <v>0</v>
      </c>
      <c r="Q210" s="24" t="s">
        <v>378</v>
      </c>
      <c r="V210" s="92">
        <v>80000</v>
      </c>
      <c r="W210" s="92">
        <v>90999</v>
      </c>
      <c r="X210" s="24" t="str">
        <f t="shared" si="19"/>
        <v/>
      </c>
    </row>
    <row r="211" spans="1:24" x14ac:dyDescent="0.2">
      <c r="A211" s="17">
        <v>83700</v>
      </c>
      <c r="B211" s="15" t="s">
        <v>135</v>
      </c>
      <c r="C211" s="21">
        <f t="shared" si="15"/>
        <v>83700</v>
      </c>
      <c r="D211" s="21" t="str">
        <f t="shared" si="16"/>
        <v>Outside Services</v>
      </c>
      <c r="E211" s="21" t="str">
        <f t="shared" si="17"/>
        <v/>
      </c>
      <c r="F211" s="21"/>
      <c r="G211" s="24">
        <f t="shared" si="18"/>
        <v>87400</v>
      </c>
      <c r="H211" s="24">
        <v>87400</v>
      </c>
      <c r="I211" s="24" t="s">
        <v>146</v>
      </c>
      <c r="J211" s="24" t="s">
        <v>554</v>
      </c>
      <c r="K211" s="24" t="s">
        <v>549</v>
      </c>
      <c r="L211" s="24" t="s">
        <v>552</v>
      </c>
      <c r="M211" s="24">
        <v>66000</v>
      </c>
      <c r="N211" s="24" t="b">
        <v>1</v>
      </c>
      <c r="O211" s="24" t="b">
        <v>0</v>
      </c>
      <c r="Q211" s="24" t="s">
        <v>378</v>
      </c>
      <c r="V211" s="92">
        <v>80000</v>
      </c>
      <c r="W211" s="92">
        <v>90999</v>
      </c>
      <c r="X211" s="24" t="str">
        <f t="shared" si="19"/>
        <v/>
      </c>
    </row>
    <row r="212" spans="1:24" x14ac:dyDescent="0.2">
      <c r="A212" s="17">
        <v>84500</v>
      </c>
      <c r="B212" s="15" t="s">
        <v>136</v>
      </c>
      <c r="C212" s="21">
        <f t="shared" si="15"/>
        <v>84500</v>
      </c>
      <c r="D212" s="21" t="str">
        <f t="shared" si="16"/>
        <v>Telecom - Land</v>
      </c>
      <c r="E212" s="21" t="str">
        <f t="shared" si="17"/>
        <v/>
      </c>
      <c r="F212" s="21"/>
      <c r="G212" s="24">
        <f t="shared" si="18"/>
        <v>87500</v>
      </c>
      <c r="H212" s="24">
        <v>87500</v>
      </c>
      <c r="I212" s="24" t="s">
        <v>147</v>
      </c>
      <c r="J212" s="24" t="s">
        <v>554</v>
      </c>
      <c r="K212" s="24" t="s">
        <v>549</v>
      </c>
      <c r="L212" s="24" t="s">
        <v>552</v>
      </c>
      <c r="M212" s="24">
        <v>66000</v>
      </c>
      <c r="N212" s="24" t="b">
        <v>1</v>
      </c>
      <c r="O212" s="24" t="b">
        <v>0</v>
      </c>
      <c r="Q212" s="24" t="s">
        <v>378</v>
      </c>
      <c r="V212" s="92">
        <v>80000</v>
      </c>
      <c r="W212" s="92">
        <v>90999</v>
      </c>
      <c r="X212" s="24" t="str">
        <f t="shared" si="19"/>
        <v/>
      </c>
    </row>
    <row r="213" spans="1:24" x14ac:dyDescent="0.2">
      <c r="A213" s="17">
        <v>84900</v>
      </c>
      <c r="B213" s="15" t="s">
        <v>137</v>
      </c>
      <c r="C213" s="21">
        <f t="shared" si="15"/>
        <v>84900</v>
      </c>
      <c r="D213" s="21" t="str">
        <f t="shared" si="16"/>
        <v>Telecom - Mobile</v>
      </c>
      <c r="E213" s="21" t="str">
        <f t="shared" si="17"/>
        <v/>
      </c>
      <c r="F213" s="21"/>
      <c r="G213" s="24">
        <f t="shared" si="18"/>
        <v>87600</v>
      </c>
      <c r="H213" s="24">
        <v>87600</v>
      </c>
      <c r="I213" s="24" t="s">
        <v>148</v>
      </c>
      <c r="J213" s="24" t="s">
        <v>554</v>
      </c>
      <c r="K213" s="24" t="s">
        <v>549</v>
      </c>
      <c r="L213" s="24" t="s">
        <v>552</v>
      </c>
      <c r="M213" s="24">
        <v>66000</v>
      </c>
      <c r="N213" s="24" t="b">
        <v>1</v>
      </c>
      <c r="O213" s="24" t="b">
        <v>0</v>
      </c>
      <c r="Q213" s="24" t="s">
        <v>378</v>
      </c>
      <c r="V213" s="92">
        <v>80000</v>
      </c>
      <c r="W213" s="92">
        <v>90999</v>
      </c>
      <c r="X213" s="24" t="str">
        <f t="shared" si="19"/>
        <v/>
      </c>
    </row>
    <row r="214" spans="1:24" x14ac:dyDescent="0.2">
      <c r="A214" s="17">
        <v>85400</v>
      </c>
      <c r="B214" s="15" t="s">
        <v>138</v>
      </c>
      <c r="C214" s="21">
        <f t="shared" si="15"/>
        <v>85400</v>
      </c>
      <c r="D214" s="21" t="str">
        <f t="shared" si="16"/>
        <v>Telecom - Data</v>
      </c>
      <c r="E214" s="21" t="str">
        <f t="shared" si="17"/>
        <v/>
      </c>
      <c r="F214" s="21"/>
      <c r="G214" s="24">
        <f t="shared" si="18"/>
        <v>87700</v>
      </c>
      <c r="H214" s="24">
        <v>87700</v>
      </c>
      <c r="I214" s="24" t="s">
        <v>149</v>
      </c>
      <c r="J214" s="24" t="s">
        <v>554</v>
      </c>
      <c r="K214" s="24" t="s">
        <v>549</v>
      </c>
      <c r="L214" s="24" t="s">
        <v>552</v>
      </c>
      <c r="M214" s="24">
        <v>66000</v>
      </c>
      <c r="N214" s="24" t="b">
        <v>1</v>
      </c>
      <c r="O214" s="24" t="b">
        <v>0</v>
      </c>
      <c r="Q214" s="24" t="s">
        <v>378</v>
      </c>
      <c r="V214" s="92">
        <v>80000</v>
      </c>
      <c r="W214" s="92">
        <v>90999</v>
      </c>
      <c r="X214" s="24" t="str">
        <f t="shared" si="19"/>
        <v/>
      </c>
    </row>
    <row r="215" spans="1:24" x14ac:dyDescent="0.2">
      <c r="A215" s="17">
        <v>85800</v>
      </c>
      <c r="B215" s="15" t="s">
        <v>139</v>
      </c>
      <c r="C215" s="21">
        <f t="shared" si="15"/>
        <v>85800</v>
      </c>
      <c r="D215" s="21" t="str">
        <f t="shared" si="16"/>
        <v>Supplies - Office</v>
      </c>
      <c r="E215" s="21" t="str">
        <f t="shared" si="17"/>
        <v/>
      </c>
      <c r="F215" s="21"/>
      <c r="G215" s="24">
        <f t="shared" si="18"/>
        <v>87800</v>
      </c>
      <c r="H215" s="24">
        <v>87800</v>
      </c>
      <c r="I215" s="24" t="s">
        <v>150</v>
      </c>
      <c r="J215" s="24" t="s">
        <v>554</v>
      </c>
      <c r="K215" s="24" t="s">
        <v>549</v>
      </c>
      <c r="L215" s="24" t="s">
        <v>552</v>
      </c>
      <c r="M215" s="24">
        <v>66000</v>
      </c>
      <c r="N215" s="24" t="b">
        <v>1</v>
      </c>
      <c r="O215" s="24" t="b">
        <v>0</v>
      </c>
      <c r="Q215" s="24" t="s">
        <v>378</v>
      </c>
      <c r="V215" s="92">
        <v>80000</v>
      </c>
      <c r="W215" s="92">
        <v>90999</v>
      </c>
      <c r="X215" s="24" t="str">
        <f t="shared" si="19"/>
        <v/>
      </c>
    </row>
    <row r="216" spans="1:24" x14ac:dyDescent="0.2">
      <c r="A216" s="17">
        <v>85900</v>
      </c>
      <c r="B216" s="15" t="s">
        <v>199</v>
      </c>
      <c r="C216" s="21">
        <f t="shared" si="15"/>
        <v>85900</v>
      </c>
      <c r="D216" s="21" t="str">
        <f t="shared" si="16"/>
        <v>Hardware Expense</v>
      </c>
      <c r="E216" s="21" t="str">
        <f t="shared" si="17"/>
        <v/>
      </c>
      <c r="F216" s="21"/>
      <c r="G216" s="24">
        <f t="shared" si="18"/>
        <v>87900</v>
      </c>
      <c r="H216" s="24">
        <v>87900</v>
      </c>
      <c r="I216" s="24" t="s">
        <v>201</v>
      </c>
      <c r="J216" s="24" t="s">
        <v>554</v>
      </c>
      <c r="K216" s="24" t="s">
        <v>549</v>
      </c>
      <c r="L216" s="24" t="s">
        <v>552</v>
      </c>
      <c r="M216" s="24">
        <v>66000</v>
      </c>
      <c r="N216" s="24" t="b">
        <v>1</v>
      </c>
      <c r="O216" s="24" t="b">
        <v>0</v>
      </c>
      <c r="Q216" s="24" t="s">
        <v>378</v>
      </c>
      <c r="V216" s="92">
        <v>80000</v>
      </c>
      <c r="W216" s="92">
        <v>90999</v>
      </c>
      <c r="X216" s="24" t="str">
        <f t="shared" si="19"/>
        <v/>
      </c>
    </row>
    <row r="217" spans="1:24" x14ac:dyDescent="0.2">
      <c r="A217" s="17">
        <v>86000</v>
      </c>
      <c r="B217" s="15" t="s">
        <v>200</v>
      </c>
      <c r="C217" s="21">
        <f t="shared" si="15"/>
        <v>86000</v>
      </c>
      <c r="D217" s="21" t="str">
        <f t="shared" si="16"/>
        <v>Software Expense</v>
      </c>
      <c r="E217" s="21" t="str">
        <f t="shared" si="17"/>
        <v/>
      </c>
      <c r="F217" s="21"/>
      <c r="G217" s="24">
        <f t="shared" si="18"/>
        <v>88000</v>
      </c>
      <c r="H217" s="24">
        <v>88000</v>
      </c>
      <c r="I217" s="24" t="s">
        <v>282</v>
      </c>
      <c r="J217" s="24" t="s">
        <v>554</v>
      </c>
      <c r="K217" s="24" t="s">
        <v>549</v>
      </c>
      <c r="L217" s="24" t="s">
        <v>552</v>
      </c>
      <c r="M217" s="24">
        <v>66000</v>
      </c>
      <c r="N217" s="24" t="b">
        <v>1</v>
      </c>
      <c r="O217" s="24" t="b">
        <v>0</v>
      </c>
      <c r="Q217" s="24" t="s">
        <v>378</v>
      </c>
      <c r="V217" s="92">
        <v>80000</v>
      </c>
      <c r="W217" s="92">
        <v>90999</v>
      </c>
      <c r="X217" s="24" t="str">
        <f t="shared" si="19"/>
        <v/>
      </c>
    </row>
    <row r="218" spans="1:24" x14ac:dyDescent="0.2">
      <c r="A218" s="17">
        <v>86300</v>
      </c>
      <c r="B218" s="15" t="s">
        <v>286</v>
      </c>
      <c r="C218" s="21">
        <f t="shared" si="15"/>
        <v>86300</v>
      </c>
      <c r="D218" s="21" t="str">
        <f t="shared" si="16"/>
        <v>Office Admin</v>
      </c>
      <c r="E218" s="21" t="str">
        <f t="shared" si="17"/>
        <v/>
      </c>
      <c r="F218" s="21"/>
      <c r="G218" s="24">
        <f t="shared" si="18"/>
        <v>88500</v>
      </c>
      <c r="H218" s="24">
        <v>88500</v>
      </c>
      <c r="I218" s="24" t="s">
        <v>151</v>
      </c>
      <c r="J218" s="24" t="s">
        <v>554</v>
      </c>
      <c r="K218" s="24" t="s">
        <v>549</v>
      </c>
      <c r="L218" s="24" t="s">
        <v>552</v>
      </c>
      <c r="M218" s="24">
        <v>66000</v>
      </c>
      <c r="N218" s="24" t="b">
        <v>1</v>
      </c>
      <c r="O218" s="24" t="b">
        <v>0</v>
      </c>
      <c r="Q218" s="24" t="s">
        <v>378</v>
      </c>
      <c r="V218" s="92">
        <v>80000</v>
      </c>
      <c r="W218" s="92">
        <v>90999</v>
      </c>
      <c r="X218" s="24" t="str">
        <f t="shared" si="19"/>
        <v/>
      </c>
    </row>
    <row r="219" spans="1:24" x14ac:dyDescent="0.2">
      <c r="A219" s="17">
        <v>86500</v>
      </c>
      <c r="B219" s="15" t="s">
        <v>140</v>
      </c>
      <c r="C219" s="21">
        <f t="shared" si="15"/>
        <v>86500</v>
      </c>
      <c r="D219" s="21" t="str">
        <f t="shared" si="16"/>
        <v>Rent - Equipment</v>
      </c>
      <c r="E219" s="21" t="str">
        <f t="shared" si="17"/>
        <v/>
      </c>
      <c r="F219" s="21"/>
      <c r="G219" s="24">
        <f t="shared" si="18"/>
        <v>88800</v>
      </c>
      <c r="H219" s="24">
        <v>88800</v>
      </c>
      <c r="I219" s="24" t="s">
        <v>152</v>
      </c>
      <c r="J219" s="24" t="s">
        <v>554</v>
      </c>
      <c r="K219" s="24" t="s">
        <v>549</v>
      </c>
      <c r="L219" s="24" t="s">
        <v>552</v>
      </c>
      <c r="M219" s="24">
        <v>66000</v>
      </c>
      <c r="N219" s="24" t="b">
        <v>1</v>
      </c>
      <c r="O219" s="24" t="b">
        <v>0</v>
      </c>
      <c r="Q219" s="24" t="s">
        <v>378</v>
      </c>
      <c r="V219" s="92">
        <v>80000</v>
      </c>
      <c r="W219" s="92">
        <v>90999</v>
      </c>
      <c r="X219" s="24" t="str">
        <f t="shared" si="19"/>
        <v/>
      </c>
    </row>
    <row r="220" spans="1:24" x14ac:dyDescent="0.2">
      <c r="A220" s="17">
        <v>86700</v>
      </c>
      <c r="B220" s="15" t="s">
        <v>141</v>
      </c>
      <c r="C220" s="21">
        <f t="shared" si="15"/>
        <v>86700</v>
      </c>
      <c r="D220" s="21" t="str">
        <f t="shared" si="16"/>
        <v>Employee Meals &amp; Outings</v>
      </c>
      <c r="E220" s="21" t="str">
        <f t="shared" si="17"/>
        <v/>
      </c>
      <c r="F220" s="21"/>
      <c r="G220" s="24">
        <f t="shared" si="18"/>
        <v>89000</v>
      </c>
      <c r="H220" s="24">
        <v>89000</v>
      </c>
      <c r="I220" s="24" t="s">
        <v>153</v>
      </c>
      <c r="J220" s="24" t="s">
        <v>554</v>
      </c>
      <c r="K220" s="24" t="s">
        <v>549</v>
      </c>
      <c r="L220" s="24" t="s">
        <v>552</v>
      </c>
      <c r="M220" s="24">
        <v>66000</v>
      </c>
      <c r="N220" s="24" t="b">
        <v>1</v>
      </c>
      <c r="O220" s="24" t="b">
        <v>0</v>
      </c>
      <c r="Q220" s="24" t="s">
        <v>378</v>
      </c>
      <c r="V220" s="92">
        <v>80000</v>
      </c>
      <c r="W220" s="92">
        <v>90999</v>
      </c>
      <c r="X220" s="24" t="str">
        <f t="shared" si="19"/>
        <v/>
      </c>
    </row>
    <row r="221" spans="1:24" x14ac:dyDescent="0.2">
      <c r="A221" s="17">
        <v>86800</v>
      </c>
      <c r="B221" s="15" t="s">
        <v>142</v>
      </c>
      <c r="C221" s="21">
        <f t="shared" si="15"/>
        <v>86800</v>
      </c>
      <c r="D221" s="21" t="str">
        <f t="shared" si="16"/>
        <v>Dues &amp; Subscriptions</v>
      </c>
      <c r="E221" s="21" t="str">
        <f t="shared" si="17"/>
        <v/>
      </c>
      <c r="F221" s="21"/>
      <c r="G221" s="24">
        <f t="shared" si="18"/>
        <v>89300</v>
      </c>
      <c r="H221" s="24">
        <v>89300</v>
      </c>
      <c r="I221" s="24" t="s">
        <v>155</v>
      </c>
      <c r="J221" s="24" t="s">
        <v>554</v>
      </c>
      <c r="K221" s="24" t="s">
        <v>549</v>
      </c>
      <c r="L221" s="24" t="s">
        <v>552</v>
      </c>
      <c r="M221" s="24">
        <v>66000</v>
      </c>
      <c r="N221" s="24" t="b">
        <v>1</v>
      </c>
      <c r="O221" s="24" t="b">
        <v>0</v>
      </c>
      <c r="Q221" s="24" t="s">
        <v>378</v>
      </c>
      <c r="V221" s="92">
        <v>80000</v>
      </c>
      <c r="W221" s="92">
        <v>90999</v>
      </c>
      <c r="X221" s="24" t="str">
        <f t="shared" si="19"/>
        <v/>
      </c>
    </row>
    <row r="222" spans="1:24" x14ac:dyDescent="0.2">
      <c r="A222" s="17">
        <v>86850</v>
      </c>
      <c r="B222" s="15" t="s">
        <v>143</v>
      </c>
      <c r="C222" s="21">
        <f t="shared" si="15"/>
        <v>86850</v>
      </c>
      <c r="D222" s="21" t="str">
        <f t="shared" si="16"/>
        <v>Online Subscriptions</v>
      </c>
      <c r="E222" s="21" t="str">
        <f t="shared" si="17"/>
        <v/>
      </c>
      <c r="F222" s="21"/>
      <c r="G222" s="24">
        <f t="shared" si="18"/>
        <v>89500</v>
      </c>
      <c r="H222" s="24">
        <v>89500</v>
      </c>
      <c r="I222" s="24" t="s">
        <v>156</v>
      </c>
      <c r="J222" s="24" t="s">
        <v>554</v>
      </c>
      <c r="K222" s="24" t="s">
        <v>549</v>
      </c>
      <c r="L222" s="24" t="s">
        <v>552</v>
      </c>
      <c r="M222" s="24">
        <v>66000</v>
      </c>
      <c r="N222" s="24" t="b">
        <v>1</v>
      </c>
      <c r="O222" s="24" t="b">
        <v>0</v>
      </c>
      <c r="Q222" s="24" t="s">
        <v>378</v>
      </c>
      <c r="V222" s="92">
        <v>80000</v>
      </c>
      <c r="W222" s="92">
        <v>90999</v>
      </c>
      <c r="X222" s="24" t="str">
        <f t="shared" si="19"/>
        <v/>
      </c>
    </row>
    <row r="223" spans="1:24" x14ac:dyDescent="0.2">
      <c r="A223" s="17">
        <v>87100</v>
      </c>
      <c r="B223" s="15" t="s">
        <v>144</v>
      </c>
      <c r="C223" s="21">
        <f t="shared" si="15"/>
        <v>87100</v>
      </c>
      <c r="D223" s="21" t="str">
        <f t="shared" si="16"/>
        <v>Postage &amp; Delivery</v>
      </c>
      <c r="E223" s="21" t="str">
        <f t="shared" si="17"/>
        <v/>
      </c>
      <c r="F223" s="21"/>
      <c r="G223" s="24">
        <f t="shared" si="18"/>
        <v>89600</v>
      </c>
      <c r="H223" s="24">
        <v>89600</v>
      </c>
      <c r="I223" s="24" t="s">
        <v>157</v>
      </c>
      <c r="J223" s="24" t="s">
        <v>554</v>
      </c>
      <c r="K223" s="24" t="s">
        <v>549</v>
      </c>
      <c r="L223" s="24" t="s">
        <v>552</v>
      </c>
      <c r="M223" s="24">
        <v>66000</v>
      </c>
      <c r="N223" s="24" t="b">
        <v>1</v>
      </c>
      <c r="O223" s="24" t="b">
        <v>0</v>
      </c>
      <c r="Q223" s="24" t="s">
        <v>378</v>
      </c>
      <c r="V223" s="92">
        <v>80000</v>
      </c>
      <c r="W223" s="92">
        <v>90999</v>
      </c>
      <c r="X223" s="24" t="str">
        <f t="shared" si="19"/>
        <v/>
      </c>
    </row>
    <row r="224" spans="1:24" x14ac:dyDescent="0.2">
      <c r="A224" s="17">
        <v>87300</v>
      </c>
      <c r="B224" s="15" t="s">
        <v>145</v>
      </c>
      <c r="C224" s="21">
        <f t="shared" si="15"/>
        <v>87300</v>
      </c>
      <c r="D224" s="21" t="str">
        <f t="shared" si="16"/>
        <v>Messenger</v>
      </c>
      <c r="E224" s="21" t="str">
        <f t="shared" si="17"/>
        <v/>
      </c>
      <c r="F224" s="21"/>
      <c r="G224" s="24">
        <f t="shared" si="18"/>
        <v>89700</v>
      </c>
      <c r="H224" s="24">
        <v>89700</v>
      </c>
      <c r="I224" s="24" t="s">
        <v>158</v>
      </c>
      <c r="J224" s="24" t="s">
        <v>554</v>
      </c>
      <c r="K224" s="24" t="s">
        <v>549</v>
      </c>
      <c r="L224" s="24" t="s">
        <v>552</v>
      </c>
      <c r="M224" s="24">
        <v>66000</v>
      </c>
      <c r="N224" s="24" t="b">
        <v>1</v>
      </c>
      <c r="O224" s="24" t="b">
        <v>0</v>
      </c>
      <c r="Q224" s="24" t="s">
        <v>378</v>
      </c>
      <c r="V224" s="92">
        <v>80000</v>
      </c>
      <c r="W224" s="92">
        <v>90999</v>
      </c>
      <c r="X224" s="24" t="str">
        <f t="shared" si="19"/>
        <v/>
      </c>
    </row>
    <row r="225" spans="1:24" x14ac:dyDescent="0.2">
      <c r="A225" s="17">
        <v>87400</v>
      </c>
      <c r="B225" s="15" t="s">
        <v>146</v>
      </c>
      <c r="C225" s="21">
        <f t="shared" si="15"/>
        <v>87400</v>
      </c>
      <c r="D225" s="21" t="str">
        <f t="shared" si="16"/>
        <v>Legal</v>
      </c>
      <c r="E225" s="21" t="str">
        <f t="shared" si="17"/>
        <v/>
      </c>
      <c r="F225" s="21"/>
      <c r="G225" s="24">
        <f t="shared" si="18"/>
        <v>89900</v>
      </c>
      <c r="H225" s="24">
        <v>89900</v>
      </c>
      <c r="I225" s="24" t="s">
        <v>159</v>
      </c>
      <c r="J225" s="24" t="s">
        <v>554</v>
      </c>
      <c r="K225" s="24" t="s">
        <v>549</v>
      </c>
      <c r="L225" s="24" t="s">
        <v>552</v>
      </c>
      <c r="M225" s="24">
        <v>66000</v>
      </c>
      <c r="N225" s="24" t="b">
        <v>1</v>
      </c>
      <c r="O225" s="24" t="b">
        <v>0</v>
      </c>
      <c r="Q225" s="24" t="s">
        <v>378</v>
      </c>
      <c r="V225" s="92">
        <v>80000</v>
      </c>
      <c r="W225" s="92">
        <v>90999</v>
      </c>
      <c r="X225" s="24" t="str">
        <f t="shared" si="19"/>
        <v/>
      </c>
    </row>
    <row r="226" spans="1:24" x14ac:dyDescent="0.2">
      <c r="A226" s="17">
        <v>87500</v>
      </c>
      <c r="B226" s="15" t="s">
        <v>147</v>
      </c>
      <c r="C226" s="21">
        <f t="shared" si="15"/>
        <v>87500</v>
      </c>
      <c r="D226" s="21" t="str">
        <f t="shared" si="16"/>
        <v>Accounting</v>
      </c>
      <c r="E226" s="21" t="str">
        <f t="shared" si="17"/>
        <v/>
      </c>
      <c r="F226" s="21"/>
      <c r="G226" s="24">
        <f t="shared" si="18"/>
        <v>90000</v>
      </c>
      <c r="H226" s="24">
        <v>90000</v>
      </c>
      <c r="I226" s="24" t="s">
        <v>287</v>
      </c>
      <c r="J226" s="24" t="s">
        <v>554</v>
      </c>
      <c r="K226" s="24" t="s">
        <v>549</v>
      </c>
      <c r="L226" s="24" t="s">
        <v>552</v>
      </c>
      <c r="M226" s="24">
        <v>66000</v>
      </c>
      <c r="N226" s="24" t="b">
        <v>1</v>
      </c>
      <c r="O226" s="24" t="b">
        <v>0</v>
      </c>
      <c r="Q226" s="24" t="s">
        <v>378</v>
      </c>
      <c r="V226" s="92">
        <v>80000</v>
      </c>
      <c r="W226" s="92">
        <v>90999</v>
      </c>
      <c r="X226" s="24" t="str">
        <f t="shared" si="19"/>
        <v/>
      </c>
    </row>
    <row r="227" spans="1:24" x14ac:dyDescent="0.2">
      <c r="A227" s="17">
        <v>87600</v>
      </c>
      <c r="B227" s="15" t="s">
        <v>148</v>
      </c>
      <c r="C227" s="21">
        <f t="shared" si="15"/>
        <v>87600</v>
      </c>
      <c r="D227" s="21" t="str">
        <f t="shared" si="16"/>
        <v>Franchise Taxes</v>
      </c>
      <c r="E227" s="21" t="str">
        <f t="shared" si="17"/>
        <v/>
      </c>
      <c r="F227" s="21"/>
      <c r="G227" s="24">
        <f t="shared" si="18"/>
        <v>90100</v>
      </c>
      <c r="H227" s="24">
        <v>90100</v>
      </c>
      <c r="I227" s="24" t="s">
        <v>288</v>
      </c>
      <c r="J227" s="24" t="s">
        <v>554</v>
      </c>
      <c r="K227" s="24" t="s">
        <v>549</v>
      </c>
      <c r="L227" s="24" t="s">
        <v>552</v>
      </c>
      <c r="M227" s="24">
        <v>66000</v>
      </c>
      <c r="N227" s="24" t="b">
        <v>1</v>
      </c>
      <c r="O227" s="24" t="b">
        <v>0</v>
      </c>
      <c r="Q227" s="24" t="s">
        <v>378</v>
      </c>
      <c r="V227" s="92">
        <v>80000</v>
      </c>
      <c r="W227" s="92">
        <v>90999</v>
      </c>
      <c r="X227" s="24" t="str">
        <f t="shared" si="19"/>
        <v/>
      </c>
    </row>
    <row r="228" spans="1:24" x14ac:dyDescent="0.2">
      <c r="A228" s="17">
        <v>87700</v>
      </c>
      <c r="B228" s="15" t="s">
        <v>149</v>
      </c>
      <c r="C228" s="21">
        <f t="shared" si="15"/>
        <v>87700</v>
      </c>
      <c r="D228" s="21" t="str">
        <f t="shared" si="16"/>
        <v>Licenses, Fees, Permits</v>
      </c>
      <c r="E228" s="21" t="str">
        <f t="shared" si="17"/>
        <v/>
      </c>
      <c r="F228" s="21"/>
      <c r="G228" s="24">
        <f t="shared" si="18"/>
        <v>90200</v>
      </c>
      <c r="H228" s="24">
        <v>90200</v>
      </c>
      <c r="I228" s="24" t="s">
        <v>289</v>
      </c>
      <c r="J228" s="24" t="s">
        <v>554</v>
      </c>
      <c r="K228" s="24" t="s">
        <v>549</v>
      </c>
      <c r="L228" s="24" t="s">
        <v>552</v>
      </c>
      <c r="M228" s="24">
        <v>66000</v>
      </c>
      <c r="N228" s="24" t="b">
        <v>1</v>
      </c>
      <c r="O228" s="24" t="b">
        <v>0</v>
      </c>
      <c r="Q228" s="24" t="s">
        <v>378</v>
      </c>
      <c r="V228" s="92">
        <v>80000</v>
      </c>
      <c r="W228" s="92">
        <v>90999</v>
      </c>
      <c r="X228" s="24" t="str">
        <f t="shared" si="19"/>
        <v/>
      </c>
    </row>
    <row r="229" spans="1:24" x14ac:dyDescent="0.2">
      <c r="A229" s="17">
        <v>87800</v>
      </c>
      <c r="B229" s="15" t="s">
        <v>150</v>
      </c>
      <c r="C229" s="21">
        <f t="shared" si="15"/>
        <v>87800</v>
      </c>
      <c r="D229" s="21" t="str">
        <f t="shared" si="16"/>
        <v>Bank Charges/Loan Fees</v>
      </c>
      <c r="E229" s="21" t="str">
        <f t="shared" si="17"/>
        <v/>
      </c>
      <c r="F229" s="21"/>
      <c r="G229" s="24">
        <f t="shared" si="18"/>
        <v>90300</v>
      </c>
      <c r="H229" s="24">
        <v>90300</v>
      </c>
      <c r="I229" s="24" t="s">
        <v>290</v>
      </c>
      <c r="J229" s="24" t="s">
        <v>554</v>
      </c>
      <c r="K229" s="24" t="s">
        <v>549</v>
      </c>
      <c r="L229" s="24" t="s">
        <v>552</v>
      </c>
      <c r="M229" s="24">
        <v>66000</v>
      </c>
      <c r="N229" s="24" t="b">
        <v>1</v>
      </c>
      <c r="O229" s="24" t="b">
        <v>0</v>
      </c>
      <c r="Q229" s="24" t="s">
        <v>378</v>
      </c>
      <c r="V229" s="92">
        <v>80000</v>
      </c>
      <c r="W229" s="92">
        <v>90999</v>
      </c>
      <c r="X229" s="24" t="str">
        <f t="shared" si="19"/>
        <v/>
      </c>
    </row>
    <row r="230" spans="1:24" x14ac:dyDescent="0.2">
      <c r="A230" s="17">
        <v>87900</v>
      </c>
      <c r="B230" s="15" t="s">
        <v>201</v>
      </c>
      <c r="C230" s="21">
        <f t="shared" si="15"/>
        <v>87900</v>
      </c>
      <c r="D230" s="21" t="str">
        <f t="shared" si="16"/>
        <v>Payroll Fees</v>
      </c>
      <c r="E230" s="21" t="str">
        <f t="shared" si="17"/>
        <v/>
      </c>
      <c r="F230" s="21"/>
      <c r="G230" s="24">
        <f t="shared" si="18"/>
        <v>90400</v>
      </c>
      <c r="H230" s="24">
        <v>90400</v>
      </c>
      <c r="I230" s="24" t="s">
        <v>313</v>
      </c>
      <c r="J230" s="24" t="s">
        <v>554</v>
      </c>
      <c r="K230" s="24" t="s">
        <v>549</v>
      </c>
      <c r="L230" s="24" t="s">
        <v>552</v>
      </c>
      <c r="M230" s="24">
        <v>66000</v>
      </c>
      <c r="N230" s="24" t="b">
        <v>1</v>
      </c>
      <c r="O230" s="24" t="b">
        <v>0</v>
      </c>
      <c r="Q230" s="24" t="s">
        <v>378</v>
      </c>
      <c r="V230" s="92">
        <v>80000</v>
      </c>
      <c r="W230" s="92">
        <v>90999</v>
      </c>
      <c r="X230" s="24" t="str">
        <f t="shared" si="19"/>
        <v/>
      </c>
    </row>
    <row r="231" spans="1:24" x14ac:dyDescent="0.2">
      <c r="A231" s="17">
        <v>88000</v>
      </c>
      <c r="B231" s="26" t="s">
        <v>282</v>
      </c>
      <c r="C231" s="21">
        <f t="shared" si="15"/>
        <v>88000</v>
      </c>
      <c r="D231" s="21" t="str">
        <f t="shared" si="16"/>
        <v>401(k) Admin Fees</v>
      </c>
      <c r="E231" s="21" t="str">
        <f t="shared" si="17"/>
        <v/>
      </c>
      <c r="F231" s="21"/>
      <c r="G231" s="24">
        <f t="shared" si="18"/>
        <v>90500</v>
      </c>
      <c r="H231" s="24">
        <v>90500</v>
      </c>
      <c r="I231" s="24" t="s">
        <v>314</v>
      </c>
      <c r="J231" s="24" t="s">
        <v>554</v>
      </c>
      <c r="K231" s="24" t="s">
        <v>549</v>
      </c>
      <c r="L231" s="24" t="s">
        <v>552</v>
      </c>
      <c r="M231" s="24">
        <v>66000</v>
      </c>
      <c r="N231" s="24" t="b">
        <v>1</v>
      </c>
      <c r="O231" s="24" t="b">
        <v>0</v>
      </c>
      <c r="Q231" s="24" t="s">
        <v>378</v>
      </c>
      <c r="V231" s="92">
        <v>80000</v>
      </c>
      <c r="W231" s="92">
        <v>90999</v>
      </c>
      <c r="X231" s="24" t="str">
        <f t="shared" si="19"/>
        <v/>
      </c>
    </row>
    <row r="232" spans="1:24" x14ac:dyDescent="0.2">
      <c r="A232" s="17">
        <v>88500</v>
      </c>
      <c r="B232" s="15" t="s">
        <v>151</v>
      </c>
      <c r="C232" s="21">
        <f t="shared" si="15"/>
        <v>88500</v>
      </c>
      <c r="D232" s="21" t="str">
        <f t="shared" si="16"/>
        <v>Other Taxes</v>
      </c>
      <c r="E232" s="21" t="str">
        <f t="shared" si="17"/>
        <v/>
      </c>
      <c r="F232" s="21"/>
      <c r="G232" s="24">
        <f t="shared" si="18"/>
        <v>90600</v>
      </c>
      <c r="H232" s="24">
        <v>90600</v>
      </c>
      <c r="I232" s="24" t="s">
        <v>315</v>
      </c>
      <c r="J232" s="24" t="s">
        <v>554</v>
      </c>
      <c r="K232" s="24" t="s">
        <v>549</v>
      </c>
      <c r="L232" s="24" t="s">
        <v>552</v>
      </c>
      <c r="M232" s="24">
        <v>66000</v>
      </c>
      <c r="N232" s="24" t="b">
        <v>1</v>
      </c>
      <c r="O232" s="24" t="b">
        <v>0</v>
      </c>
      <c r="Q232" s="24" t="s">
        <v>378</v>
      </c>
      <c r="V232" s="92">
        <v>80000</v>
      </c>
      <c r="W232" s="92">
        <v>90999</v>
      </c>
      <c r="X232" s="24" t="str">
        <f t="shared" si="19"/>
        <v/>
      </c>
    </row>
    <row r="233" spans="1:24" x14ac:dyDescent="0.2">
      <c r="A233" s="17">
        <v>88800</v>
      </c>
      <c r="B233" s="15" t="s">
        <v>152</v>
      </c>
      <c r="C233" s="21">
        <f t="shared" si="15"/>
        <v>88800</v>
      </c>
      <c r="D233" s="21" t="str">
        <f t="shared" si="16"/>
        <v>Gifts</v>
      </c>
      <c r="E233" s="21" t="str">
        <f t="shared" si="17"/>
        <v/>
      </c>
      <c r="F233" s="21"/>
      <c r="G233" s="24">
        <f t="shared" si="18"/>
        <v>91000</v>
      </c>
      <c r="H233" s="24">
        <v>91000</v>
      </c>
      <c r="I233" s="24" t="s">
        <v>160</v>
      </c>
      <c r="J233" s="24" t="s">
        <v>554</v>
      </c>
      <c r="K233" s="24" t="s">
        <v>549</v>
      </c>
      <c r="L233" s="24" t="s">
        <v>552</v>
      </c>
      <c r="M233" s="24">
        <v>66000</v>
      </c>
      <c r="N233" s="24" t="b">
        <v>1</v>
      </c>
      <c r="O233" s="24" t="b">
        <v>0</v>
      </c>
      <c r="Q233" s="24" t="s">
        <v>379</v>
      </c>
      <c r="V233" s="92">
        <v>91000</v>
      </c>
      <c r="W233" s="92">
        <v>92000</v>
      </c>
      <c r="X233" s="24" t="str">
        <f t="shared" si="19"/>
        <v/>
      </c>
    </row>
    <row r="234" spans="1:24" x14ac:dyDescent="0.2">
      <c r="A234" s="17">
        <v>89000</v>
      </c>
      <c r="B234" s="15" t="s">
        <v>153</v>
      </c>
      <c r="C234" s="21">
        <f t="shared" si="15"/>
        <v>89000</v>
      </c>
      <c r="D234" s="21" t="str">
        <f t="shared" si="16"/>
        <v>Charitable Contributions</v>
      </c>
      <c r="E234" s="21" t="str">
        <f t="shared" si="17"/>
        <v/>
      </c>
      <c r="F234" s="21"/>
      <c r="G234" s="24">
        <f t="shared" si="18"/>
        <v>91100</v>
      </c>
      <c r="H234" s="24">
        <v>91100</v>
      </c>
      <c r="I234" s="24" t="s">
        <v>161</v>
      </c>
      <c r="J234" s="24" t="s">
        <v>554</v>
      </c>
      <c r="K234" s="24" t="s">
        <v>549</v>
      </c>
      <c r="L234" s="24" t="s">
        <v>552</v>
      </c>
      <c r="M234" s="24">
        <v>66000</v>
      </c>
      <c r="N234" s="24" t="b">
        <v>1</v>
      </c>
      <c r="O234" s="24" t="b">
        <v>0</v>
      </c>
      <c r="Q234" s="24" t="s">
        <v>379</v>
      </c>
      <c r="V234" s="92">
        <v>91000</v>
      </c>
      <c r="W234" s="92">
        <v>92000</v>
      </c>
      <c r="X234" s="24" t="str">
        <f t="shared" si="19"/>
        <v/>
      </c>
    </row>
    <row r="235" spans="1:24" x14ac:dyDescent="0.2">
      <c r="A235" s="17">
        <v>89300</v>
      </c>
      <c r="B235" s="15" t="s">
        <v>155</v>
      </c>
      <c r="C235" s="21">
        <f t="shared" si="15"/>
        <v>89300</v>
      </c>
      <c r="D235" s="21" t="str">
        <f t="shared" si="16"/>
        <v>Insurance - Life (Key Man)</v>
      </c>
      <c r="E235" s="21" t="str">
        <f t="shared" si="17"/>
        <v/>
      </c>
      <c r="F235" s="21"/>
      <c r="G235" s="24">
        <f t="shared" si="18"/>
        <v>91200</v>
      </c>
      <c r="H235" s="24">
        <v>91200</v>
      </c>
      <c r="I235" s="24" t="s">
        <v>162</v>
      </c>
      <c r="J235" s="24" t="s">
        <v>554</v>
      </c>
      <c r="K235" s="24" t="s">
        <v>549</v>
      </c>
      <c r="L235" s="24" t="s">
        <v>552</v>
      </c>
      <c r="M235" s="24">
        <v>66000</v>
      </c>
      <c r="N235" s="24" t="b">
        <v>1</v>
      </c>
      <c r="O235" s="24" t="b">
        <v>0</v>
      </c>
      <c r="Q235" s="24" t="s">
        <v>379</v>
      </c>
      <c r="V235" s="92">
        <v>91000</v>
      </c>
      <c r="W235" s="92">
        <v>92000</v>
      </c>
      <c r="X235" s="24" t="str">
        <f t="shared" si="19"/>
        <v/>
      </c>
    </row>
    <row r="236" spans="1:24" x14ac:dyDescent="0.2">
      <c r="A236" s="17">
        <v>89500</v>
      </c>
      <c r="B236" s="15" t="s">
        <v>156</v>
      </c>
      <c r="C236" s="21">
        <f t="shared" si="15"/>
        <v>89500</v>
      </c>
      <c r="D236" s="21" t="str">
        <f t="shared" si="16"/>
        <v>Political Contributions</v>
      </c>
      <c r="E236" s="21" t="str">
        <f t="shared" si="17"/>
        <v/>
      </c>
      <c r="F236" s="21"/>
      <c r="G236" s="24">
        <f t="shared" si="18"/>
        <v>91280</v>
      </c>
      <c r="H236" s="24">
        <v>91280</v>
      </c>
      <c r="I236" s="24" t="s">
        <v>536</v>
      </c>
      <c r="J236" s="24" t="s">
        <v>554</v>
      </c>
      <c r="K236" s="24" t="s">
        <v>549</v>
      </c>
      <c r="L236" s="24" t="s">
        <v>552</v>
      </c>
      <c r="M236" s="24">
        <v>66000</v>
      </c>
      <c r="N236" s="24" t="b">
        <v>1</v>
      </c>
      <c r="O236" s="24" t="b">
        <v>0</v>
      </c>
      <c r="Q236" s="24" t="s">
        <v>379</v>
      </c>
      <c r="V236" s="92">
        <v>91000</v>
      </c>
      <c r="W236" s="92">
        <v>92000</v>
      </c>
      <c r="X236" s="24" t="str">
        <f t="shared" si="19"/>
        <v/>
      </c>
    </row>
    <row r="237" spans="1:24" x14ac:dyDescent="0.2">
      <c r="A237" s="17">
        <v>89600</v>
      </c>
      <c r="B237" s="15" t="s">
        <v>157</v>
      </c>
      <c r="C237" s="21">
        <f t="shared" si="15"/>
        <v>89600</v>
      </c>
      <c r="D237" s="21" t="str">
        <f t="shared" si="16"/>
        <v>Penalties &amp; Fines</v>
      </c>
      <c r="E237" s="21" t="str">
        <f t="shared" si="17"/>
        <v/>
      </c>
      <c r="F237" s="21"/>
      <c r="G237" s="24">
        <f t="shared" si="18"/>
        <v>91300</v>
      </c>
      <c r="H237" s="24">
        <v>91300</v>
      </c>
      <c r="I237" s="24" t="s">
        <v>163</v>
      </c>
      <c r="J237" s="24" t="s">
        <v>554</v>
      </c>
      <c r="K237" s="24" t="s">
        <v>549</v>
      </c>
      <c r="L237" s="24" t="s">
        <v>552</v>
      </c>
      <c r="M237" s="24">
        <v>66000</v>
      </c>
      <c r="N237" s="24" t="b">
        <v>1</v>
      </c>
      <c r="O237" s="24" t="b">
        <v>0</v>
      </c>
      <c r="Q237" s="24" t="s">
        <v>379</v>
      </c>
      <c r="V237" s="92">
        <v>91000</v>
      </c>
      <c r="W237" s="92">
        <v>92000</v>
      </c>
      <c r="X237" s="24" t="str">
        <f t="shared" si="19"/>
        <v/>
      </c>
    </row>
    <row r="238" spans="1:24" x14ac:dyDescent="0.2">
      <c r="A238" s="17">
        <v>89700</v>
      </c>
      <c r="B238" s="15" t="s">
        <v>158</v>
      </c>
      <c r="C238" s="21">
        <f t="shared" si="15"/>
        <v>89700</v>
      </c>
      <c r="D238" s="21" t="str">
        <f t="shared" si="16"/>
        <v>Education &amp; Training</v>
      </c>
      <c r="E238" s="21" t="str">
        <f t="shared" si="17"/>
        <v/>
      </c>
      <c r="F238" s="21"/>
      <c r="G238" s="24">
        <f t="shared" si="18"/>
        <v>91400</v>
      </c>
      <c r="H238" s="24">
        <v>91400</v>
      </c>
      <c r="I238" s="24" t="s">
        <v>164</v>
      </c>
      <c r="J238" s="24" t="s">
        <v>554</v>
      </c>
      <c r="K238" s="24" t="s">
        <v>549</v>
      </c>
      <c r="L238" s="24" t="s">
        <v>552</v>
      </c>
      <c r="M238" s="24">
        <v>66000</v>
      </c>
      <c r="N238" s="24" t="b">
        <v>1</v>
      </c>
      <c r="O238" s="24" t="b">
        <v>0</v>
      </c>
      <c r="Q238" s="24" t="s">
        <v>379</v>
      </c>
      <c r="V238" s="92">
        <v>91000</v>
      </c>
      <c r="W238" s="92">
        <v>92000</v>
      </c>
      <c r="X238" s="24" t="str">
        <f t="shared" si="19"/>
        <v/>
      </c>
    </row>
    <row r="239" spans="1:24" x14ac:dyDescent="0.2">
      <c r="A239" s="17">
        <v>89900</v>
      </c>
      <c r="B239" s="15" t="s">
        <v>159</v>
      </c>
      <c r="C239" s="21">
        <f t="shared" si="15"/>
        <v>89900</v>
      </c>
      <c r="D239" s="21" t="str">
        <f t="shared" si="16"/>
        <v>Seminars</v>
      </c>
      <c r="E239" s="21" t="str">
        <f t="shared" si="17"/>
        <v/>
      </c>
      <c r="F239" s="21"/>
      <c r="G239" s="24">
        <f t="shared" si="18"/>
        <v>91500</v>
      </c>
      <c r="H239" s="24">
        <v>91500</v>
      </c>
      <c r="I239" s="24" t="s">
        <v>165</v>
      </c>
      <c r="J239" s="24" t="s">
        <v>554</v>
      </c>
      <c r="K239" s="24" t="s">
        <v>549</v>
      </c>
      <c r="L239" s="24" t="s">
        <v>552</v>
      </c>
      <c r="M239" s="24">
        <v>66000</v>
      </c>
      <c r="N239" s="24" t="b">
        <v>1</v>
      </c>
      <c r="O239" s="24" t="b">
        <v>0</v>
      </c>
      <c r="Q239" s="24" t="s">
        <v>379</v>
      </c>
      <c r="V239" s="92">
        <v>91000</v>
      </c>
      <c r="W239" s="92">
        <v>92000</v>
      </c>
      <c r="X239" s="24" t="str">
        <f t="shared" si="19"/>
        <v/>
      </c>
    </row>
    <row r="240" spans="1:24" x14ac:dyDescent="0.2">
      <c r="A240" s="17">
        <v>90000</v>
      </c>
      <c r="B240" s="15" t="s">
        <v>287</v>
      </c>
      <c r="C240" s="21">
        <f t="shared" si="15"/>
        <v>90000</v>
      </c>
      <c r="D240" s="21" t="str">
        <f t="shared" si="16"/>
        <v>G &amp; A Travel - Airline, Rail</v>
      </c>
      <c r="E240" s="21" t="str">
        <f t="shared" si="17"/>
        <v/>
      </c>
      <c r="F240" s="21"/>
      <c r="G240" s="24">
        <f t="shared" si="18"/>
        <v>91600</v>
      </c>
      <c r="H240" s="24">
        <v>91600</v>
      </c>
      <c r="I240" s="24" t="s">
        <v>206</v>
      </c>
      <c r="J240" s="24" t="s">
        <v>554</v>
      </c>
      <c r="K240" s="24" t="s">
        <v>549</v>
      </c>
      <c r="L240" s="24" t="s">
        <v>552</v>
      </c>
      <c r="M240" s="24">
        <v>66000</v>
      </c>
      <c r="N240" s="24" t="b">
        <v>1</v>
      </c>
      <c r="O240" s="24" t="b">
        <v>0</v>
      </c>
      <c r="Q240" s="24" t="s">
        <v>379</v>
      </c>
      <c r="V240" s="92">
        <v>91000</v>
      </c>
      <c r="W240" s="92">
        <v>92000</v>
      </c>
      <c r="X240" s="24" t="str">
        <f t="shared" si="19"/>
        <v/>
      </c>
    </row>
    <row r="241" spans="1:24" x14ac:dyDescent="0.2">
      <c r="A241" s="17">
        <v>90100</v>
      </c>
      <c r="B241" s="15" t="s">
        <v>288</v>
      </c>
      <c r="C241" s="21">
        <f t="shared" si="15"/>
        <v>90100</v>
      </c>
      <c r="D241" s="21" t="str">
        <f t="shared" si="16"/>
        <v>G &amp; A Travel - Rental Car</v>
      </c>
      <c r="E241" s="21" t="str">
        <f t="shared" si="17"/>
        <v/>
      </c>
      <c r="F241" s="21"/>
      <c r="G241" s="24">
        <f t="shared" si="18"/>
        <v>91700</v>
      </c>
      <c r="H241" s="24">
        <v>91700</v>
      </c>
      <c r="I241" s="24" t="s">
        <v>166</v>
      </c>
      <c r="J241" s="24" t="s">
        <v>554</v>
      </c>
      <c r="K241" s="24" t="s">
        <v>549</v>
      </c>
      <c r="L241" s="24" t="s">
        <v>552</v>
      </c>
      <c r="M241" s="24">
        <v>66000</v>
      </c>
      <c r="N241" s="24" t="b">
        <v>1</v>
      </c>
      <c r="O241" s="24" t="b">
        <v>0</v>
      </c>
      <c r="Q241" s="24" t="s">
        <v>379</v>
      </c>
      <c r="V241" s="92">
        <v>91000</v>
      </c>
      <c r="W241" s="92">
        <v>92000</v>
      </c>
      <c r="X241" s="24" t="str">
        <f t="shared" si="19"/>
        <v/>
      </c>
    </row>
    <row r="242" spans="1:24" x14ac:dyDescent="0.2">
      <c r="A242" s="17">
        <v>90200</v>
      </c>
      <c r="B242" s="15" t="s">
        <v>289</v>
      </c>
      <c r="C242" s="21">
        <f t="shared" si="15"/>
        <v>90200</v>
      </c>
      <c r="D242" s="21" t="str">
        <f t="shared" si="16"/>
        <v>G &amp; A Travel - Parking &amp; Tolls</v>
      </c>
      <c r="E242" s="21" t="str">
        <f t="shared" si="17"/>
        <v/>
      </c>
      <c r="F242" s="21"/>
      <c r="G242" s="24">
        <f t="shared" si="18"/>
        <v>91800</v>
      </c>
      <c r="H242" s="24">
        <v>91800</v>
      </c>
      <c r="I242" s="24" t="s">
        <v>167</v>
      </c>
      <c r="J242" s="24" t="s">
        <v>554</v>
      </c>
      <c r="K242" s="24" t="s">
        <v>549</v>
      </c>
      <c r="L242" s="24" t="s">
        <v>552</v>
      </c>
      <c r="M242" s="24">
        <v>66000</v>
      </c>
      <c r="N242" s="24" t="b">
        <v>1</v>
      </c>
      <c r="O242" s="24" t="b">
        <v>0</v>
      </c>
      <c r="Q242" s="24" t="s">
        <v>379</v>
      </c>
      <c r="V242" s="92">
        <v>91000</v>
      </c>
      <c r="W242" s="92">
        <v>92000</v>
      </c>
      <c r="X242" s="24" t="str">
        <f t="shared" si="19"/>
        <v/>
      </c>
    </row>
    <row r="243" spans="1:24" x14ac:dyDescent="0.2">
      <c r="A243" s="17">
        <v>90300</v>
      </c>
      <c r="B243" s="15" t="s">
        <v>290</v>
      </c>
      <c r="C243" s="21">
        <f t="shared" si="15"/>
        <v>90300</v>
      </c>
      <c r="D243" s="21" t="str">
        <f t="shared" si="16"/>
        <v>G &amp; A Travel - Ground Transportation</v>
      </c>
      <c r="E243" s="21" t="str">
        <f t="shared" si="17"/>
        <v/>
      </c>
      <c r="F243" s="21"/>
      <c r="G243" s="24">
        <f t="shared" si="18"/>
        <v>91900</v>
      </c>
      <c r="H243" s="24">
        <v>91900</v>
      </c>
      <c r="I243" s="24" t="s">
        <v>168</v>
      </c>
      <c r="J243" s="24" t="s">
        <v>554</v>
      </c>
      <c r="K243" s="24" t="s">
        <v>549</v>
      </c>
      <c r="L243" s="24" t="s">
        <v>552</v>
      </c>
      <c r="M243" s="24">
        <v>66000</v>
      </c>
      <c r="N243" s="24" t="b">
        <v>1</v>
      </c>
      <c r="O243" s="24" t="b">
        <v>0</v>
      </c>
      <c r="Q243" s="24" t="s">
        <v>379</v>
      </c>
      <c r="V243" s="92">
        <v>91000</v>
      </c>
      <c r="W243" s="92">
        <v>92000</v>
      </c>
      <c r="X243" s="24" t="str">
        <f t="shared" si="19"/>
        <v/>
      </c>
    </row>
    <row r="244" spans="1:24" x14ac:dyDescent="0.2">
      <c r="A244" s="17">
        <v>90400</v>
      </c>
      <c r="B244" s="15" t="s">
        <v>313</v>
      </c>
      <c r="C244" s="21">
        <f t="shared" si="15"/>
        <v>90400</v>
      </c>
      <c r="D244" s="21" t="str">
        <f t="shared" si="16"/>
        <v>G &amp; A Travel - Business Auto Expense</v>
      </c>
      <c r="E244" s="21" t="str">
        <f t="shared" si="17"/>
        <v/>
      </c>
      <c r="F244" s="21"/>
      <c r="G244" s="24">
        <f t="shared" si="18"/>
        <v>92000</v>
      </c>
      <c r="H244" s="24">
        <v>92000</v>
      </c>
      <c r="I244" s="24" t="s">
        <v>169</v>
      </c>
      <c r="J244" s="24" t="s">
        <v>554</v>
      </c>
      <c r="K244" s="24" t="s">
        <v>549</v>
      </c>
      <c r="L244" s="24" t="s">
        <v>552</v>
      </c>
      <c r="M244" s="24">
        <v>66000</v>
      </c>
      <c r="N244" s="24" t="b">
        <v>1</v>
      </c>
      <c r="O244" s="24" t="b">
        <v>0</v>
      </c>
      <c r="Q244" s="24" t="s">
        <v>379</v>
      </c>
      <c r="V244" s="92">
        <v>91000</v>
      </c>
      <c r="W244" s="92">
        <v>92000</v>
      </c>
      <c r="X244" s="24" t="str">
        <f t="shared" si="19"/>
        <v/>
      </c>
    </row>
    <row r="245" spans="1:24" x14ac:dyDescent="0.2">
      <c r="A245" s="17">
        <v>90500</v>
      </c>
      <c r="B245" s="15" t="s">
        <v>314</v>
      </c>
      <c r="C245" s="21">
        <f t="shared" si="15"/>
        <v>90500</v>
      </c>
      <c r="D245" s="21" t="str">
        <f t="shared" si="16"/>
        <v>G &amp; A Travel - Per Diem Expense</v>
      </c>
      <c r="E245" s="21" t="str">
        <f t="shared" si="17"/>
        <v/>
      </c>
      <c r="F245" s="21"/>
      <c r="G245" s="24">
        <f t="shared" si="18"/>
        <v>92001</v>
      </c>
      <c r="H245" s="24">
        <v>92001</v>
      </c>
      <c r="I245" s="24" t="s">
        <v>450</v>
      </c>
      <c r="J245" s="24" t="s">
        <v>554</v>
      </c>
      <c r="K245" s="24" t="s">
        <v>549</v>
      </c>
      <c r="L245" s="24" t="s">
        <v>552</v>
      </c>
      <c r="M245" s="24">
        <v>66000</v>
      </c>
      <c r="N245" s="24" t="b">
        <v>1</v>
      </c>
      <c r="O245" s="24" t="b">
        <v>0</v>
      </c>
      <c r="Q245" s="24" t="s">
        <v>381</v>
      </c>
      <c r="V245" s="92">
        <v>92001</v>
      </c>
      <c r="W245" s="92">
        <v>93999</v>
      </c>
      <c r="X245" s="24" t="str">
        <f t="shared" si="19"/>
        <v/>
      </c>
    </row>
    <row r="246" spans="1:24" x14ac:dyDescent="0.2">
      <c r="A246" s="17">
        <v>90600</v>
      </c>
      <c r="B246" s="15" t="s">
        <v>315</v>
      </c>
      <c r="C246" s="21">
        <f t="shared" si="15"/>
        <v>90600</v>
      </c>
      <c r="D246" s="21" t="str">
        <f t="shared" si="16"/>
        <v>G &amp; A Travel - Lodging</v>
      </c>
      <c r="E246" s="21" t="str">
        <f t="shared" si="17"/>
        <v/>
      </c>
      <c r="F246" s="21"/>
      <c r="G246" s="24">
        <f t="shared" si="18"/>
        <v>94000</v>
      </c>
      <c r="H246" s="24">
        <v>94000</v>
      </c>
      <c r="I246" s="24" t="s">
        <v>291</v>
      </c>
      <c r="J246" s="24" t="s">
        <v>554</v>
      </c>
      <c r="K246" s="24" t="s">
        <v>549</v>
      </c>
      <c r="L246" s="24" t="s">
        <v>552</v>
      </c>
      <c r="M246" s="24">
        <v>66000</v>
      </c>
      <c r="N246" s="24" t="b">
        <v>1</v>
      </c>
      <c r="O246" s="24" t="b">
        <v>0</v>
      </c>
      <c r="Q246" s="24" t="s">
        <v>382</v>
      </c>
      <c r="V246" s="92">
        <v>94000</v>
      </c>
      <c r="W246" s="92">
        <v>96800</v>
      </c>
      <c r="X246" s="24" t="str">
        <f t="shared" si="19"/>
        <v/>
      </c>
    </row>
    <row r="247" spans="1:24" x14ac:dyDescent="0.2">
      <c r="A247" s="17">
        <v>91000</v>
      </c>
      <c r="B247" s="15" t="s">
        <v>160</v>
      </c>
      <c r="C247" s="21">
        <f t="shared" si="15"/>
        <v>91000</v>
      </c>
      <c r="D247" s="21" t="str">
        <f t="shared" si="16"/>
        <v>Depr. Expense Autos &amp; Trucks</v>
      </c>
      <c r="E247" s="21" t="str">
        <f t="shared" si="17"/>
        <v/>
      </c>
      <c r="F247" s="21"/>
      <c r="G247" s="24">
        <f t="shared" si="18"/>
        <v>94100</v>
      </c>
      <c r="H247" s="24">
        <v>94100</v>
      </c>
      <c r="I247" s="24" t="s">
        <v>170</v>
      </c>
      <c r="J247" s="24" t="s">
        <v>554</v>
      </c>
      <c r="K247" s="24" t="s">
        <v>549</v>
      </c>
      <c r="L247" s="24" t="s">
        <v>552</v>
      </c>
      <c r="M247" s="24">
        <v>66000</v>
      </c>
      <c r="N247" s="24" t="b">
        <v>1</v>
      </c>
      <c r="O247" s="24" t="b">
        <v>0</v>
      </c>
      <c r="Q247" s="24" t="s">
        <v>382</v>
      </c>
      <c r="V247" s="92">
        <v>94000</v>
      </c>
      <c r="W247" s="92">
        <v>96800</v>
      </c>
      <c r="X247" s="24" t="str">
        <f t="shared" si="19"/>
        <v/>
      </c>
    </row>
    <row r="248" spans="1:24" x14ac:dyDescent="0.2">
      <c r="A248" s="17">
        <v>91100</v>
      </c>
      <c r="B248" s="15" t="s">
        <v>161</v>
      </c>
      <c r="C248" s="21">
        <f t="shared" si="15"/>
        <v>91100</v>
      </c>
      <c r="D248" s="21" t="str">
        <f t="shared" si="16"/>
        <v>Depr. Expense Furniture &amp; Fix</v>
      </c>
      <c r="E248" s="21" t="str">
        <f t="shared" si="17"/>
        <v/>
      </c>
      <c r="F248" s="21"/>
      <c r="G248" s="24">
        <f t="shared" si="18"/>
        <v>94200</v>
      </c>
      <c r="H248" s="24">
        <v>94200</v>
      </c>
      <c r="I248" s="24" t="s">
        <v>271</v>
      </c>
      <c r="J248" s="24" t="s">
        <v>554</v>
      </c>
      <c r="K248" s="24" t="s">
        <v>549</v>
      </c>
      <c r="L248" s="24" t="s">
        <v>552</v>
      </c>
      <c r="M248" s="24">
        <v>66000</v>
      </c>
      <c r="N248" s="24" t="b">
        <v>1</v>
      </c>
      <c r="O248" s="24" t="b">
        <v>0</v>
      </c>
      <c r="Q248" s="24" t="s">
        <v>382</v>
      </c>
      <c r="V248" s="92">
        <v>94000</v>
      </c>
      <c r="W248" s="92">
        <v>96800</v>
      </c>
      <c r="X248" s="24" t="str">
        <f t="shared" si="19"/>
        <v/>
      </c>
    </row>
    <row r="249" spans="1:24" x14ac:dyDescent="0.2">
      <c r="A249" s="17">
        <v>91200</v>
      </c>
      <c r="B249" s="15" t="s">
        <v>162</v>
      </c>
      <c r="C249" s="21">
        <f t="shared" si="15"/>
        <v>91200</v>
      </c>
      <c r="D249" s="21" t="str">
        <f t="shared" si="16"/>
        <v>Depr. Expense Equipment</v>
      </c>
      <c r="E249" s="21" t="str">
        <f t="shared" si="17"/>
        <v/>
      </c>
      <c r="F249" s="21"/>
      <c r="G249" s="24">
        <f t="shared" si="18"/>
        <v>94300</v>
      </c>
      <c r="H249" s="24">
        <v>94300</v>
      </c>
      <c r="I249" s="24" t="s">
        <v>171</v>
      </c>
      <c r="J249" s="24" t="s">
        <v>554</v>
      </c>
      <c r="K249" s="24" t="s">
        <v>549</v>
      </c>
      <c r="L249" s="24" t="s">
        <v>552</v>
      </c>
      <c r="M249" s="24">
        <v>66000</v>
      </c>
      <c r="N249" s="24" t="b">
        <v>1</v>
      </c>
      <c r="O249" s="24" t="b">
        <v>0</v>
      </c>
      <c r="Q249" s="24" t="s">
        <v>382</v>
      </c>
      <c r="V249" s="92">
        <v>94000</v>
      </c>
      <c r="W249" s="92">
        <v>96800</v>
      </c>
      <c r="X249" s="24" t="str">
        <f t="shared" si="19"/>
        <v/>
      </c>
    </row>
    <row r="250" spans="1:24" x14ac:dyDescent="0.2">
      <c r="A250" s="17">
        <v>91280</v>
      </c>
      <c r="B250" s="26" t="s">
        <v>536</v>
      </c>
      <c r="C250" s="21">
        <f t="shared" si="15"/>
        <v>91280</v>
      </c>
      <c r="D250" s="21" t="str">
        <f t="shared" si="16"/>
        <v>Depr. Expense Tooling</v>
      </c>
      <c r="E250" s="21" t="str">
        <f t="shared" si="17"/>
        <v/>
      </c>
      <c r="F250" s="21"/>
      <c r="G250" s="24">
        <f t="shared" si="18"/>
        <v>94400</v>
      </c>
      <c r="H250" s="24">
        <v>94400</v>
      </c>
      <c r="I250" s="24" t="s">
        <v>172</v>
      </c>
      <c r="J250" s="24" t="s">
        <v>554</v>
      </c>
      <c r="K250" s="24" t="s">
        <v>549</v>
      </c>
      <c r="L250" s="24" t="s">
        <v>552</v>
      </c>
      <c r="M250" s="24">
        <v>66000</v>
      </c>
      <c r="N250" s="24" t="b">
        <v>1</v>
      </c>
      <c r="O250" s="24" t="b">
        <v>0</v>
      </c>
      <c r="Q250" s="24" t="s">
        <v>382</v>
      </c>
      <c r="V250" s="92">
        <v>94000</v>
      </c>
      <c r="W250" s="92">
        <v>96800</v>
      </c>
      <c r="X250" s="24" t="str">
        <f t="shared" si="19"/>
        <v/>
      </c>
    </row>
    <row r="251" spans="1:24" x14ac:dyDescent="0.2">
      <c r="A251" s="17">
        <v>91300</v>
      </c>
      <c r="B251" s="15" t="s">
        <v>163</v>
      </c>
      <c r="C251" s="21">
        <f t="shared" si="15"/>
        <v>91300</v>
      </c>
      <c r="D251" s="21" t="str">
        <f t="shared" si="16"/>
        <v>Depr. Expense Computers</v>
      </c>
      <c r="E251" s="21" t="str">
        <f t="shared" si="17"/>
        <v/>
      </c>
      <c r="F251" s="21"/>
      <c r="G251" s="24">
        <f t="shared" si="18"/>
        <v>94500</v>
      </c>
      <c r="H251" s="24">
        <v>94500</v>
      </c>
      <c r="I251" s="24" t="s">
        <v>173</v>
      </c>
      <c r="J251" s="24" t="s">
        <v>554</v>
      </c>
      <c r="K251" s="24" t="s">
        <v>549</v>
      </c>
      <c r="L251" s="24" t="s">
        <v>552</v>
      </c>
      <c r="M251" s="24">
        <v>66000</v>
      </c>
      <c r="N251" s="24" t="b">
        <v>1</v>
      </c>
      <c r="O251" s="24" t="b">
        <v>0</v>
      </c>
      <c r="Q251" s="24" t="s">
        <v>382</v>
      </c>
      <c r="V251" s="92">
        <v>94000</v>
      </c>
      <c r="W251" s="92">
        <v>96800</v>
      </c>
      <c r="X251" s="24" t="str">
        <f t="shared" si="19"/>
        <v/>
      </c>
    </row>
    <row r="252" spans="1:24" x14ac:dyDescent="0.2">
      <c r="A252" s="17">
        <v>91400</v>
      </c>
      <c r="B252" s="15" t="s">
        <v>164</v>
      </c>
      <c r="C252" s="21">
        <f t="shared" si="15"/>
        <v>91400</v>
      </c>
      <c r="D252" s="21" t="str">
        <f t="shared" si="16"/>
        <v>Depr. Expense Lease Improvement</v>
      </c>
      <c r="E252" s="21" t="str">
        <f t="shared" si="17"/>
        <v/>
      </c>
      <c r="F252" s="21"/>
      <c r="G252" s="24">
        <f t="shared" si="18"/>
        <v>94600</v>
      </c>
      <c r="H252" s="24">
        <v>94600</v>
      </c>
      <c r="I252" s="24" t="s">
        <v>283</v>
      </c>
      <c r="J252" s="24" t="s">
        <v>554</v>
      </c>
      <c r="K252" s="24" t="s">
        <v>549</v>
      </c>
      <c r="L252" s="24" t="s">
        <v>552</v>
      </c>
      <c r="M252" s="24">
        <v>66000</v>
      </c>
      <c r="N252" s="24" t="b">
        <v>1</v>
      </c>
      <c r="O252" s="24" t="b">
        <v>0</v>
      </c>
      <c r="Q252" s="24" t="s">
        <v>382</v>
      </c>
      <c r="V252" s="92">
        <v>94000</v>
      </c>
      <c r="W252" s="92">
        <v>96800</v>
      </c>
      <c r="X252" s="24" t="str">
        <f t="shared" si="19"/>
        <v/>
      </c>
    </row>
    <row r="253" spans="1:24" x14ac:dyDescent="0.2">
      <c r="A253" s="17">
        <v>91500</v>
      </c>
      <c r="B253" s="15" t="s">
        <v>165</v>
      </c>
      <c r="C253" s="21">
        <f t="shared" si="15"/>
        <v>91500</v>
      </c>
      <c r="D253" s="21" t="str">
        <f t="shared" si="16"/>
        <v>Depr. Expense Improvement</v>
      </c>
      <c r="E253" s="21" t="str">
        <f t="shared" si="17"/>
        <v/>
      </c>
      <c r="F253" s="21"/>
      <c r="G253" s="24">
        <f t="shared" si="18"/>
        <v>95000</v>
      </c>
      <c r="H253" s="24">
        <v>95000</v>
      </c>
      <c r="I253" s="24" t="s">
        <v>174</v>
      </c>
      <c r="J253" s="24" t="s">
        <v>554</v>
      </c>
      <c r="K253" s="24" t="s">
        <v>549</v>
      </c>
      <c r="L253" s="24" t="s">
        <v>552</v>
      </c>
      <c r="M253" s="24">
        <v>66000</v>
      </c>
      <c r="N253" s="24" t="b">
        <v>1</v>
      </c>
      <c r="O253" s="24" t="b">
        <v>0</v>
      </c>
      <c r="Q253" s="24" t="s">
        <v>382</v>
      </c>
      <c r="V253" s="92">
        <v>94000</v>
      </c>
      <c r="W253" s="92">
        <v>96800</v>
      </c>
      <c r="X253" s="24" t="str">
        <f t="shared" si="19"/>
        <v/>
      </c>
    </row>
    <row r="254" spans="1:24" x14ac:dyDescent="0.2">
      <c r="A254" s="17">
        <v>91600</v>
      </c>
      <c r="B254" s="15" t="s">
        <v>206</v>
      </c>
      <c r="C254" s="21">
        <f t="shared" si="15"/>
        <v>91600</v>
      </c>
      <c r="D254" s="21" t="str">
        <f t="shared" si="16"/>
        <v>Amort. Expense Land Improve</v>
      </c>
      <c r="E254" s="21" t="str">
        <f t="shared" si="17"/>
        <v/>
      </c>
      <c r="F254" s="21"/>
      <c r="G254" s="24">
        <f t="shared" si="18"/>
        <v>95100</v>
      </c>
      <c r="H254" s="24">
        <v>95100</v>
      </c>
      <c r="I254" s="24" t="s">
        <v>175</v>
      </c>
      <c r="J254" s="24" t="s">
        <v>554</v>
      </c>
      <c r="K254" s="24" t="s">
        <v>549</v>
      </c>
      <c r="L254" s="24" t="s">
        <v>552</v>
      </c>
      <c r="M254" s="24">
        <v>66000</v>
      </c>
      <c r="N254" s="24" t="b">
        <v>1</v>
      </c>
      <c r="O254" s="24" t="b">
        <v>0</v>
      </c>
      <c r="Q254" s="24" t="s">
        <v>382</v>
      </c>
      <c r="V254" s="92">
        <v>94000</v>
      </c>
      <c r="W254" s="92">
        <v>96800</v>
      </c>
      <c r="X254" s="24" t="str">
        <f t="shared" si="19"/>
        <v/>
      </c>
    </row>
    <row r="255" spans="1:24" x14ac:dyDescent="0.2">
      <c r="A255" s="17">
        <v>91700</v>
      </c>
      <c r="B255" s="15" t="s">
        <v>166</v>
      </c>
      <c r="C255" s="21">
        <f t="shared" si="15"/>
        <v>91700</v>
      </c>
      <c r="D255" s="21" t="str">
        <f t="shared" si="16"/>
        <v>Amort. Expense Software Costs</v>
      </c>
      <c r="E255" s="21" t="str">
        <f t="shared" si="17"/>
        <v/>
      </c>
      <c r="F255" s="21"/>
      <c r="G255" s="24">
        <f t="shared" si="18"/>
        <v>95200</v>
      </c>
      <c r="H255" s="24">
        <v>95200</v>
      </c>
      <c r="I255" s="24" t="s">
        <v>272</v>
      </c>
      <c r="J255" s="24" t="s">
        <v>554</v>
      </c>
      <c r="K255" s="24" t="s">
        <v>549</v>
      </c>
      <c r="L255" s="24" t="s">
        <v>552</v>
      </c>
      <c r="M255" s="24">
        <v>66000</v>
      </c>
      <c r="N255" s="24" t="b">
        <v>1</v>
      </c>
      <c r="O255" s="24" t="b">
        <v>0</v>
      </c>
      <c r="Q255" s="24" t="s">
        <v>382</v>
      </c>
      <c r="V255" s="92">
        <v>94000</v>
      </c>
      <c r="W255" s="92">
        <v>96800</v>
      </c>
      <c r="X255" s="24" t="str">
        <f t="shared" si="19"/>
        <v/>
      </c>
    </row>
    <row r="256" spans="1:24" x14ac:dyDescent="0.2">
      <c r="A256" s="17">
        <v>91800</v>
      </c>
      <c r="B256" s="15" t="s">
        <v>167</v>
      </c>
      <c r="C256" s="21">
        <f t="shared" si="15"/>
        <v>91800</v>
      </c>
      <c r="D256" s="21" t="str">
        <f t="shared" si="16"/>
        <v>Amort. Expense Org. Costs</v>
      </c>
      <c r="E256" s="21" t="str">
        <f t="shared" si="17"/>
        <v/>
      </c>
      <c r="F256" s="21"/>
      <c r="G256" s="24">
        <f t="shared" si="18"/>
        <v>95300</v>
      </c>
      <c r="H256" s="24">
        <v>95300</v>
      </c>
      <c r="I256" s="24" t="s">
        <v>285</v>
      </c>
      <c r="J256" s="24" t="s">
        <v>554</v>
      </c>
      <c r="K256" s="24" t="s">
        <v>549</v>
      </c>
      <c r="L256" s="24" t="s">
        <v>552</v>
      </c>
      <c r="M256" s="24">
        <v>66000</v>
      </c>
      <c r="N256" s="24" t="b">
        <v>1</v>
      </c>
      <c r="O256" s="24" t="b">
        <v>0</v>
      </c>
      <c r="Q256" s="24" t="s">
        <v>382</v>
      </c>
      <c r="V256" s="92">
        <v>94000</v>
      </c>
      <c r="W256" s="92">
        <v>96800</v>
      </c>
      <c r="X256" s="24" t="str">
        <f t="shared" si="19"/>
        <v/>
      </c>
    </row>
    <row r="257" spans="1:24" x14ac:dyDescent="0.2">
      <c r="A257" s="17">
        <v>91900</v>
      </c>
      <c r="B257" s="15" t="s">
        <v>168</v>
      </c>
      <c r="C257" s="21">
        <f t="shared" si="15"/>
        <v>91900</v>
      </c>
      <c r="D257" s="21" t="str">
        <f t="shared" si="16"/>
        <v>Amort. Expense Intangible</v>
      </c>
      <c r="E257" s="21" t="str">
        <f t="shared" si="17"/>
        <v/>
      </c>
      <c r="F257" s="21"/>
      <c r="G257" s="24">
        <f t="shared" si="18"/>
        <v>95400</v>
      </c>
      <c r="H257" s="24">
        <v>95400</v>
      </c>
      <c r="I257" s="24" t="s">
        <v>177</v>
      </c>
      <c r="J257" s="24" t="s">
        <v>554</v>
      </c>
      <c r="K257" s="24" t="s">
        <v>549</v>
      </c>
      <c r="L257" s="24" t="s">
        <v>552</v>
      </c>
      <c r="M257" s="24">
        <v>66000</v>
      </c>
      <c r="N257" s="24" t="b">
        <v>1</v>
      </c>
      <c r="O257" s="24" t="b">
        <v>0</v>
      </c>
      <c r="Q257" s="24" t="s">
        <v>382</v>
      </c>
      <c r="V257" s="92">
        <v>94000</v>
      </c>
      <c r="W257" s="92">
        <v>96800</v>
      </c>
      <c r="X257" s="24" t="str">
        <f t="shared" si="19"/>
        <v/>
      </c>
    </row>
    <row r="258" spans="1:24" x14ac:dyDescent="0.2">
      <c r="A258" s="17">
        <v>92000</v>
      </c>
      <c r="B258" s="15" t="s">
        <v>169</v>
      </c>
      <c r="C258" s="21">
        <f t="shared" si="15"/>
        <v>92000</v>
      </c>
      <c r="D258" s="21" t="str">
        <f t="shared" si="16"/>
        <v>Amort. Expense Securities</v>
      </c>
      <c r="E258" s="21" t="str">
        <f t="shared" si="17"/>
        <v/>
      </c>
      <c r="F258" s="21"/>
      <c r="G258" s="24">
        <f t="shared" si="18"/>
        <v>95500</v>
      </c>
      <c r="H258" s="24">
        <v>95500</v>
      </c>
      <c r="I258" s="24" t="s">
        <v>176</v>
      </c>
      <c r="J258" s="24" t="s">
        <v>554</v>
      </c>
      <c r="K258" s="24" t="s">
        <v>549</v>
      </c>
      <c r="L258" s="24" t="s">
        <v>552</v>
      </c>
      <c r="M258" s="24">
        <v>66000</v>
      </c>
      <c r="N258" s="24" t="b">
        <v>1</v>
      </c>
      <c r="O258" s="24" t="b">
        <v>0</v>
      </c>
      <c r="Q258" s="24" t="s">
        <v>382</v>
      </c>
      <c r="V258" s="92">
        <v>94000</v>
      </c>
      <c r="W258" s="92">
        <v>96800</v>
      </c>
      <c r="X258" s="24" t="str">
        <f t="shared" si="19"/>
        <v/>
      </c>
    </row>
    <row r="259" spans="1:24" x14ac:dyDescent="0.2">
      <c r="A259" s="17">
        <v>92001</v>
      </c>
      <c r="B259" s="15" t="s">
        <v>450</v>
      </c>
      <c r="C259" s="21">
        <f t="shared" ref="C259:C279" si="20">VLOOKUP(A259,$H$3:$I$294,1,FALSE)</f>
        <v>92001</v>
      </c>
      <c r="D259" s="21" t="str">
        <f t="shared" ref="D259:D279" si="21">VLOOKUP(A259,$H$3:$I$294,2,FALSE)</f>
        <v>Other G &amp; A Expense (1)</v>
      </c>
      <c r="E259" s="21" t="str">
        <f t="shared" si="17"/>
        <v/>
      </c>
      <c r="F259" s="21"/>
      <c r="G259" s="24">
        <f t="shared" si="18"/>
        <v>95600</v>
      </c>
      <c r="H259" s="24">
        <v>95600</v>
      </c>
      <c r="I259" s="24" t="s">
        <v>284</v>
      </c>
      <c r="J259" s="24" t="s">
        <v>554</v>
      </c>
      <c r="K259" s="24" t="s">
        <v>549</v>
      </c>
      <c r="L259" s="24" t="s">
        <v>552</v>
      </c>
      <c r="M259" s="24">
        <v>66000</v>
      </c>
      <c r="N259" s="24" t="b">
        <v>1</v>
      </c>
      <c r="O259" s="24" t="b">
        <v>0</v>
      </c>
      <c r="Q259" s="24" t="s">
        <v>382</v>
      </c>
      <c r="V259" s="92">
        <v>94000</v>
      </c>
      <c r="W259" s="92">
        <v>96800</v>
      </c>
      <c r="X259" s="24" t="str">
        <f t="shared" si="19"/>
        <v/>
      </c>
    </row>
    <row r="260" spans="1:24" x14ac:dyDescent="0.2">
      <c r="A260" s="17">
        <v>94000</v>
      </c>
      <c r="B260" s="15" t="s">
        <v>291</v>
      </c>
      <c r="C260" s="21">
        <f t="shared" si="20"/>
        <v>94000</v>
      </c>
      <c r="D260" s="21" t="str">
        <f t="shared" si="21"/>
        <v>XXXX SALES &amp; MARKETING XXXX</v>
      </c>
      <c r="E260" s="21" t="str">
        <f t="shared" ref="E260:E310" si="22">IF(B260=D260,"","CHANGE")</f>
        <v/>
      </c>
      <c r="F260" s="21"/>
      <c r="G260" s="24">
        <f t="shared" ref="G260:G294" si="23">VLOOKUP(H260,$A$3:$B$310,1,FALSE)</f>
        <v>95800</v>
      </c>
      <c r="H260" s="24">
        <v>95800</v>
      </c>
      <c r="I260" s="24" t="s">
        <v>113</v>
      </c>
      <c r="J260" s="24" t="s">
        <v>554</v>
      </c>
      <c r="K260" s="24" t="s">
        <v>549</v>
      </c>
      <c r="L260" s="24" t="s">
        <v>552</v>
      </c>
      <c r="M260" s="24">
        <v>66000</v>
      </c>
      <c r="N260" s="24" t="b">
        <v>1</v>
      </c>
      <c r="O260" s="24" t="b">
        <v>0</v>
      </c>
      <c r="Q260" s="24" t="s">
        <v>382</v>
      </c>
      <c r="V260" s="92">
        <v>94000</v>
      </c>
      <c r="W260" s="92">
        <v>96800</v>
      </c>
      <c r="X260" s="24" t="str">
        <f t="shared" ref="X260:X294" si="24">IF(H260&gt;=V260,IF(H260&lt;=W260,"","ERROR"),"ERROR")</f>
        <v/>
      </c>
    </row>
    <row r="261" spans="1:24" x14ac:dyDescent="0.2">
      <c r="A261" s="17">
        <v>94100</v>
      </c>
      <c r="B261" s="15" t="s">
        <v>170</v>
      </c>
      <c r="C261" s="21">
        <f t="shared" si="20"/>
        <v>94100</v>
      </c>
      <c r="D261" s="21" t="str">
        <f t="shared" si="21"/>
        <v>Damaged Goods</v>
      </c>
      <c r="E261" s="21" t="str">
        <f t="shared" si="22"/>
        <v/>
      </c>
      <c r="F261" s="21"/>
      <c r="G261" s="24">
        <f t="shared" si="23"/>
        <v>95900</v>
      </c>
      <c r="H261" s="24">
        <v>95900</v>
      </c>
      <c r="I261" s="24" t="s">
        <v>154</v>
      </c>
      <c r="J261" s="24" t="s">
        <v>554</v>
      </c>
      <c r="K261" s="24" t="s">
        <v>549</v>
      </c>
      <c r="L261" s="24" t="s">
        <v>552</v>
      </c>
      <c r="M261" s="24">
        <v>66000</v>
      </c>
      <c r="N261" s="24" t="b">
        <v>1</v>
      </c>
      <c r="O261" s="24" t="b">
        <v>0</v>
      </c>
      <c r="Q261" s="24" t="s">
        <v>382</v>
      </c>
      <c r="V261" s="92">
        <v>94000</v>
      </c>
      <c r="W261" s="92">
        <v>96800</v>
      </c>
      <c r="X261" s="24" t="str">
        <f t="shared" si="24"/>
        <v/>
      </c>
    </row>
    <row r="262" spans="1:24" x14ac:dyDescent="0.2">
      <c r="A262" s="17">
        <v>94200</v>
      </c>
      <c r="B262" s="15" t="s">
        <v>271</v>
      </c>
      <c r="C262" s="21">
        <f t="shared" si="20"/>
        <v>94200</v>
      </c>
      <c r="D262" s="21" t="str">
        <f t="shared" si="21"/>
        <v>Transaction Fees</v>
      </c>
      <c r="E262" s="21" t="str">
        <f t="shared" si="22"/>
        <v/>
      </c>
      <c r="F262" s="21"/>
      <c r="G262" s="24">
        <f t="shared" si="23"/>
        <v>96000</v>
      </c>
      <c r="H262" s="24">
        <v>96000</v>
      </c>
      <c r="I262" s="24" t="s">
        <v>273</v>
      </c>
      <c r="J262" s="24" t="s">
        <v>554</v>
      </c>
      <c r="K262" s="24" t="s">
        <v>549</v>
      </c>
      <c r="L262" s="24" t="s">
        <v>552</v>
      </c>
      <c r="M262" s="24">
        <v>66000</v>
      </c>
      <c r="N262" s="24" t="b">
        <v>1</v>
      </c>
      <c r="O262" s="24" t="b">
        <v>0</v>
      </c>
      <c r="Q262" s="24" t="s">
        <v>382</v>
      </c>
      <c r="V262" s="92">
        <v>94000</v>
      </c>
      <c r="W262" s="92">
        <v>96800</v>
      </c>
      <c r="X262" s="24" t="str">
        <f t="shared" si="24"/>
        <v/>
      </c>
    </row>
    <row r="263" spans="1:24" x14ac:dyDescent="0.2">
      <c r="A263" s="17">
        <v>94300</v>
      </c>
      <c r="B263" s="15" t="s">
        <v>171</v>
      </c>
      <c r="C263" s="21">
        <f t="shared" si="20"/>
        <v>94300</v>
      </c>
      <c r="D263" s="21" t="str">
        <f t="shared" si="21"/>
        <v>Collection Expense</v>
      </c>
      <c r="E263" s="21" t="str">
        <f t="shared" si="22"/>
        <v/>
      </c>
      <c r="F263" s="21"/>
      <c r="G263" s="24">
        <f t="shared" si="23"/>
        <v>96100</v>
      </c>
      <c r="H263" s="24">
        <v>96100</v>
      </c>
      <c r="I263" s="24" t="s">
        <v>274</v>
      </c>
      <c r="J263" s="24" t="s">
        <v>554</v>
      </c>
      <c r="K263" s="24" t="s">
        <v>549</v>
      </c>
      <c r="L263" s="24" t="s">
        <v>552</v>
      </c>
      <c r="M263" s="24">
        <v>66000</v>
      </c>
      <c r="N263" s="24" t="b">
        <v>1</v>
      </c>
      <c r="O263" s="24" t="b">
        <v>0</v>
      </c>
      <c r="Q263" s="24" t="s">
        <v>382</v>
      </c>
      <c r="V263" s="92">
        <v>94000</v>
      </c>
      <c r="W263" s="92">
        <v>96800</v>
      </c>
      <c r="X263" s="24" t="str">
        <f t="shared" si="24"/>
        <v/>
      </c>
    </row>
    <row r="264" spans="1:24" x14ac:dyDescent="0.2">
      <c r="A264" s="17">
        <v>94400</v>
      </c>
      <c r="B264" s="15" t="s">
        <v>172</v>
      </c>
      <c r="C264" s="21">
        <f t="shared" si="20"/>
        <v>94400</v>
      </c>
      <c r="D264" s="21" t="str">
        <f t="shared" si="21"/>
        <v>Bad Debt Expense</v>
      </c>
      <c r="E264" s="21" t="str">
        <f t="shared" si="22"/>
        <v/>
      </c>
      <c r="F264" s="21"/>
      <c r="G264" s="24">
        <f t="shared" si="23"/>
        <v>96200</v>
      </c>
      <c r="H264" s="24">
        <v>96200</v>
      </c>
      <c r="I264" s="24" t="s">
        <v>275</v>
      </c>
      <c r="J264" s="24" t="s">
        <v>554</v>
      </c>
      <c r="K264" s="24" t="s">
        <v>549</v>
      </c>
      <c r="L264" s="24" t="s">
        <v>552</v>
      </c>
      <c r="M264" s="24">
        <v>66000</v>
      </c>
      <c r="N264" s="24" t="b">
        <v>1</v>
      </c>
      <c r="O264" s="24" t="b">
        <v>0</v>
      </c>
      <c r="Q264" s="24" t="s">
        <v>382</v>
      </c>
      <c r="V264" s="92">
        <v>94000</v>
      </c>
      <c r="W264" s="92">
        <v>96800</v>
      </c>
      <c r="X264" s="24" t="str">
        <f t="shared" si="24"/>
        <v/>
      </c>
    </row>
    <row r="265" spans="1:24" x14ac:dyDescent="0.2">
      <c r="A265" s="17">
        <v>94500</v>
      </c>
      <c r="B265" s="15" t="s">
        <v>173</v>
      </c>
      <c r="C265" s="21">
        <f t="shared" si="20"/>
        <v>94500</v>
      </c>
      <c r="D265" s="21" t="str">
        <f t="shared" si="21"/>
        <v>Freight-Out</v>
      </c>
      <c r="E265" s="21" t="str">
        <f t="shared" si="22"/>
        <v/>
      </c>
      <c r="F265" s="21"/>
      <c r="G265" s="24">
        <f t="shared" si="23"/>
        <v>96300</v>
      </c>
      <c r="H265" s="24">
        <v>96300</v>
      </c>
      <c r="I265" s="24" t="s">
        <v>276</v>
      </c>
      <c r="J265" s="24" t="s">
        <v>554</v>
      </c>
      <c r="K265" s="24" t="s">
        <v>549</v>
      </c>
      <c r="L265" s="24" t="s">
        <v>552</v>
      </c>
      <c r="M265" s="24">
        <v>66000</v>
      </c>
      <c r="N265" s="24" t="b">
        <v>1</v>
      </c>
      <c r="O265" s="24" t="b">
        <v>0</v>
      </c>
      <c r="Q265" s="24" t="s">
        <v>382</v>
      </c>
      <c r="V265" s="92">
        <v>94000</v>
      </c>
      <c r="W265" s="92">
        <v>96800</v>
      </c>
      <c r="X265" s="24" t="str">
        <f t="shared" si="24"/>
        <v/>
      </c>
    </row>
    <row r="266" spans="1:24" x14ac:dyDescent="0.2">
      <c r="A266" s="17">
        <v>94600</v>
      </c>
      <c r="B266" s="15" t="s">
        <v>283</v>
      </c>
      <c r="C266" s="21">
        <f t="shared" si="20"/>
        <v>94600</v>
      </c>
      <c r="D266" s="21" t="str">
        <f t="shared" si="21"/>
        <v>Warranty Expense</v>
      </c>
      <c r="E266" s="21" t="str">
        <f t="shared" si="22"/>
        <v/>
      </c>
      <c r="F266" s="21"/>
      <c r="G266" s="24">
        <f t="shared" si="23"/>
        <v>96400</v>
      </c>
      <c r="H266" s="24">
        <v>96400</v>
      </c>
      <c r="I266" s="24" t="s">
        <v>277</v>
      </c>
      <c r="J266" s="24" t="s">
        <v>554</v>
      </c>
      <c r="K266" s="24" t="s">
        <v>549</v>
      </c>
      <c r="L266" s="24" t="s">
        <v>552</v>
      </c>
      <c r="M266" s="24">
        <v>66000</v>
      </c>
      <c r="N266" s="24" t="b">
        <v>1</v>
      </c>
      <c r="O266" s="24" t="b">
        <v>0</v>
      </c>
      <c r="Q266" s="24" t="s">
        <v>382</v>
      </c>
      <c r="V266" s="92">
        <v>94000</v>
      </c>
      <c r="W266" s="92">
        <v>96800</v>
      </c>
      <c r="X266" s="24" t="str">
        <f t="shared" si="24"/>
        <v/>
      </c>
    </row>
    <row r="267" spans="1:24" x14ac:dyDescent="0.2">
      <c r="A267" s="17">
        <v>95000</v>
      </c>
      <c r="B267" s="15" t="s">
        <v>174</v>
      </c>
      <c r="C267" s="21">
        <f t="shared" si="20"/>
        <v>95000</v>
      </c>
      <c r="D267" s="21" t="str">
        <f t="shared" si="21"/>
        <v>Advertising</v>
      </c>
      <c r="E267" s="21" t="str">
        <f t="shared" si="22"/>
        <v/>
      </c>
      <c r="F267" s="21"/>
      <c r="G267" s="24">
        <f t="shared" si="23"/>
        <v>96500</v>
      </c>
      <c r="H267" s="24">
        <v>96500</v>
      </c>
      <c r="I267" s="24" t="s">
        <v>278</v>
      </c>
      <c r="J267" s="24" t="s">
        <v>554</v>
      </c>
      <c r="K267" s="24" t="s">
        <v>549</v>
      </c>
      <c r="L267" s="24" t="s">
        <v>552</v>
      </c>
      <c r="M267" s="24">
        <v>66000</v>
      </c>
      <c r="N267" s="24" t="b">
        <v>1</v>
      </c>
      <c r="O267" s="24" t="b">
        <v>0</v>
      </c>
      <c r="Q267" s="24" t="s">
        <v>382</v>
      </c>
      <c r="V267" s="92">
        <v>94000</v>
      </c>
      <c r="W267" s="92">
        <v>96800</v>
      </c>
      <c r="X267" s="24" t="str">
        <f t="shared" si="24"/>
        <v/>
      </c>
    </row>
    <row r="268" spans="1:24" x14ac:dyDescent="0.2">
      <c r="A268" s="17">
        <v>95100</v>
      </c>
      <c r="B268" s="15" t="s">
        <v>175</v>
      </c>
      <c r="C268" s="21">
        <f t="shared" si="20"/>
        <v>95100</v>
      </c>
      <c r="D268" s="21" t="str">
        <f t="shared" si="21"/>
        <v>Marketing</v>
      </c>
      <c r="E268" s="21" t="str">
        <f t="shared" si="22"/>
        <v/>
      </c>
      <c r="F268" s="21"/>
      <c r="G268" s="24">
        <f t="shared" si="23"/>
        <v>96600</v>
      </c>
      <c r="H268" s="24">
        <v>96600</v>
      </c>
      <c r="I268" s="24" t="s">
        <v>279</v>
      </c>
      <c r="J268" s="24" t="s">
        <v>554</v>
      </c>
      <c r="K268" s="24" t="s">
        <v>549</v>
      </c>
      <c r="L268" s="24" t="s">
        <v>552</v>
      </c>
      <c r="M268" s="24">
        <v>66000</v>
      </c>
      <c r="N268" s="24" t="b">
        <v>1</v>
      </c>
      <c r="O268" s="24" t="b">
        <v>0</v>
      </c>
      <c r="Q268" s="24" t="s">
        <v>382</v>
      </c>
      <c r="V268" s="92">
        <v>94000</v>
      </c>
      <c r="W268" s="92">
        <v>96800</v>
      </c>
      <c r="X268" s="24" t="str">
        <f t="shared" si="24"/>
        <v/>
      </c>
    </row>
    <row r="269" spans="1:24" x14ac:dyDescent="0.2">
      <c r="A269" s="17">
        <v>95200</v>
      </c>
      <c r="B269" s="15" t="s">
        <v>272</v>
      </c>
      <c r="C269" s="21">
        <f t="shared" si="20"/>
        <v>95200</v>
      </c>
      <c r="D269" s="21" t="str">
        <f t="shared" si="21"/>
        <v>Public Relations</v>
      </c>
      <c r="E269" s="21" t="str">
        <f t="shared" si="22"/>
        <v/>
      </c>
      <c r="F269" s="21"/>
      <c r="G269" s="24">
        <f t="shared" si="23"/>
        <v>96800</v>
      </c>
      <c r="H269" s="24">
        <v>96800</v>
      </c>
      <c r="I269" s="24" t="s">
        <v>178</v>
      </c>
      <c r="J269" s="24" t="s">
        <v>554</v>
      </c>
      <c r="K269" s="24" t="s">
        <v>549</v>
      </c>
      <c r="L269" s="24" t="s">
        <v>552</v>
      </c>
      <c r="M269" s="24">
        <v>66000</v>
      </c>
      <c r="N269" s="24" t="b">
        <v>1</v>
      </c>
      <c r="O269" s="24" t="b">
        <v>0</v>
      </c>
      <c r="Q269" s="24" t="s">
        <v>382</v>
      </c>
      <c r="V269" s="92">
        <v>94000</v>
      </c>
      <c r="W269" s="92">
        <v>96800</v>
      </c>
      <c r="X269" s="24" t="str">
        <f t="shared" si="24"/>
        <v/>
      </c>
    </row>
    <row r="270" spans="1:24" x14ac:dyDescent="0.2">
      <c r="A270" s="17">
        <v>95300</v>
      </c>
      <c r="B270" s="15" t="s">
        <v>285</v>
      </c>
      <c r="C270" s="21">
        <f t="shared" si="20"/>
        <v>95300</v>
      </c>
      <c r="D270" s="21" t="str">
        <f t="shared" si="21"/>
        <v>Trade Shows</v>
      </c>
      <c r="E270" s="21" t="str">
        <f t="shared" si="22"/>
        <v/>
      </c>
      <c r="F270" s="21"/>
      <c r="G270" s="24">
        <f t="shared" si="23"/>
        <v>96801</v>
      </c>
      <c r="H270" s="24">
        <v>96801</v>
      </c>
      <c r="I270" s="24" t="s">
        <v>292</v>
      </c>
      <c r="J270" s="24" t="s">
        <v>554</v>
      </c>
      <c r="K270" s="24" t="s">
        <v>549</v>
      </c>
      <c r="L270" s="24" t="s">
        <v>552</v>
      </c>
      <c r="M270" s="24">
        <v>66000</v>
      </c>
      <c r="N270" s="24" t="b">
        <v>1</v>
      </c>
      <c r="O270" s="24" t="b">
        <v>0</v>
      </c>
      <c r="Q270" s="24" t="s">
        <v>383</v>
      </c>
      <c r="V270" s="92">
        <v>96801</v>
      </c>
      <c r="W270" s="92">
        <v>96999</v>
      </c>
      <c r="X270" s="24" t="str">
        <f t="shared" si="24"/>
        <v/>
      </c>
    </row>
    <row r="271" spans="1:24" x14ac:dyDescent="0.2">
      <c r="A271" s="17">
        <v>95400</v>
      </c>
      <c r="B271" s="15" t="s">
        <v>177</v>
      </c>
      <c r="C271" s="21">
        <f t="shared" si="20"/>
        <v>95400</v>
      </c>
      <c r="D271" s="21" t="str">
        <f t="shared" si="21"/>
        <v>Promotions</v>
      </c>
      <c r="E271" s="21" t="str">
        <f t="shared" si="22"/>
        <v/>
      </c>
      <c r="F271" s="21"/>
      <c r="G271" s="24">
        <f t="shared" si="23"/>
        <v>96980</v>
      </c>
      <c r="H271" s="24">
        <v>96980</v>
      </c>
      <c r="I271" s="24" t="s">
        <v>280</v>
      </c>
      <c r="J271" s="24" t="s">
        <v>554</v>
      </c>
      <c r="K271" s="24" t="s">
        <v>549</v>
      </c>
      <c r="L271" s="24" t="s">
        <v>552</v>
      </c>
      <c r="M271" s="24">
        <v>66000</v>
      </c>
      <c r="N271" s="24" t="b">
        <v>1</v>
      </c>
      <c r="O271" s="24" t="b">
        <v>0</v>
      </c>
      <c r="Q271" s="24" t="s">
        <v>383</v>
      </c>
      <c r="V271" s="92">
        <v>96801</v>
      </c>
      <c r="W271" s="92">
        <v>96999</v>
      </c>
      <c r="X271" s="24" t="str">
        <f t="shared" si="24"/>
        <v/>
      </c>
    </row>
    <row r="272" spans="1:24" x14ac:dyDescent="0.2">
      <c r="A272" s="17">
        <v>95500</v>
      </c>
      <c r="B272" s="15" t="s">
        <v>176</v>
      </c>
      <c r="C272" s="21">
        <f t="shared" si="20"/>
        <v>95500</v>
      </c>
      <c r="D272" s="21" t="str">
        <f t="shared" si="21"/>
        <v>Market Research</v>
      </c>
      <c r="E272" s="21" t="str">
        <f t="shared" si="22"/>
        <v/>
      </c>
      <c r="F272" s="21"/>
      <c r="G272" s="24">
        <f t="shared" si="23"/>
        <v>96985</v>
      </c>
      <c r="H272" s="24">
        <v>96985</v>
      </c>
      <c r="I272" s="24" t="s">
        <v>281</v>
      </c>
      <c r="J272" s="24" t="s">
        <v>554</v>
      </c>
      <c r="K272" s="24" t="s">
        <v>549</v>
      </c>
      <c r="L272" s="24" t="s">
        <v>552</v>
      </c>
      <c r="M272" s="24">
        <v>66000</v>
      </c>
      <c r="N272" s="24" t="b">
        <v>1</v>
      </c>
      <c r="O272" s="24" t="b">
        <v>0</v>
      </c>
      <c r="Q272" s="24" t="s">
        <v>383</v>
      </c>
      <c r="V272" s="92">
        <v>96801</v>
      </c>
      <c r="W272" s="92">
        <v>96999</v>
      </c>
      <c r="X272" s="24" t="str">
        <f t="shared" si="24"/>
        <v/>
      </c>
    </row>
    <row r="273" spans="1:24" x14ac:dyDescent="0.2">
      <c r="A273" s="17">
        <v>95600</v>
      </c>
      <c r="B273" s="15" t="s">
        <v>284</v>
      </c>
      <c r="C273" s="21">
        <f t="shared" si="20"/>
        <v>95600</v>
      </c>
      <c r="D273" s="21" t="str">
        <f t="shared" si="21"/>
        <v>Sales - Salaries &amp; Overheads</v>
      </c>
      <c r="E273" s="21" t="str">
        <f t="shared" si="22"/>
        <v/>
      </c>
      <c r="F273" s="21"/>
      <c r="G273" s="24">
        <f t="shared" si="23"/>
        <v>97000</v>
      </c>
      <c r="H273" s="24">
        <v>97000</v>
      </c>
      <c r="I273" s="24" t="s">
        <v>311</v>
      </c>
      <c r="J273" s="24" t="s">
        <v>554</v>
      </c>
      <c r="K273" s="24" t="s">
        <v>551</v>
      </c>
      <c r="L273" s="24" t="s">
        <v>552</v>
      </c>
      <c r="M273" s="24">
        <v>66000</v>
      </c>
      <c r="N273" s="24" t="b">
        <v>1</v>
      </c>
      <c r="O273" s="24" t="b">
        <v>0</v>
      </c>
      <c r="Q273" s="24" t="s">
        <v>384</v>
      </c>
      <c r="V273" s="92">
        <v>97000</v>
      </c>
      <c r="W273" s="92">
        <v>97199</v>
      </c>
      <c r="X273" s="24" t="str">
        <f t="shared" si="24"/>
        <v/>
      </c>
    </row>
    <row r="274" spans="1:24" x14ac:dyDescent="0.2">
      <c r="A274" s="17">
        <v>95800</v>
      </c>
      <c r="B274" s="15" t="s">
        <v>113</v>
      </c>
      <c r="C274" s="21">
        <f t="shared" si="20"/>
        <v>95800</v>
      </c>
      <c r="D274" s="21" t="str">
        <f t="shared" si="21"/>
        <v>Commissions</v>
      </c>
      <c r="E274" s="21" t="str">
        <f t="shared" si="22"/>
        <v/>
      </c>
      <c r="F274" s="21"/>
      <c r="G274" s="24">
        <f t="shared" si="23"/>
        <v>97100</v>
      </c>
      <c r="H274" s="24">
        <v>97100</v>
      </c>
      <c r="I274" s="24" t="s">
        <v>179</v>
      </c>
      <c r="J274" s="24" t="s">
        <v>554</v>
      </c>
      <c r="K274" s="24" t="s">
        <v>551</v>
      </c>
      <c r="L274" s="24" t="s">
        <v>552</v>
      </c>
      <c r="M274" s="24">
        <v>66000</v>
      </c>
      <c r="N274" s="24" t="b">
        <v>1</v>
      </c>
      <c r="O274" s="24" t="b">
        <v>0</v>
      </c>
      <c r="Q274" s="24" t="s">
        <v>384</v>
      </c>
      <c r="V274" s="92">
        <v>97000</v>
      </c>
      <c r="W274" s="92">
        <v>97199</v>
      </c>
      <c r="X274" s="24" t="str">
        <f t="shared" si="24"/>
        <v/>
      </c>
    </row>
    <row r="275" spans="1:24" x14ac:dyDescent="0.2">
      <c r="A275" s="17">
        <v>95900</v>
      </c>
      <c r="B275" s="15" t="s">
        <v>154</v>
      </c>
      <c r="C275" s="21">
        <f t="shared" si="20"/>
        <v>95900</v>
      </c>
      <c r="D275" s="21" t="str">
        <f t="shared" si="21"/>
        <v>Meals &amp; Entertainment</v>
      </c>
      <c r="E275" s="21" t="str">
        <f t="shared" si="22"/>
        <v/>
      </c>
      <c r="F275" s="21"/>
      <c r="G275" s="24">
        <f t="shared" si="23"/>
        <v>97200</v>
      </c>
      <c r="H275" s="24">
        <v>97200</v>
      </c>
      <c r="I275" s="24" t="s">
        <v>180</v>
      </c>
      <c r="J275" s="24" t="s">
        <v>554</v>
      </c>
      <c r="K275" s="24" t="s">
        <v>551</v>
      </c>
      <c r="L275" s="24" t="s">
        <v>552</v>
      </c>
      <c r="M275" s="24">
        <v>66000</v>
      </c>
      <c r="N275" s="24" t="b">
        <v>1</v>
      </c>
      <c r="O275" s="24" t="b">
        <v>0</v>
      </c>
      <c r="Q275" s="24" t="s">
        <v>385</v>
      </c>
      <c r="V275" s="92">
        <v>97200</v>
      </c>
      <c r="W275" s="92">
        <v>97499</v>
      </c>
      <c r="X275" s="24" t="str">
        <f t="shared" si="24"/>
        <v/>
      </c>
    </row>
    <row r="276" spans="1:24" x14ac:dyDescent="0.2">
      <c r="A276" s="17">
        <v>96000</v>
      </c>
      <c r="B276" s="15" t="s">
        <v>273</v>
      </c>
      <c r="C276" s="21">
        <f t="shared" si="20"/>
        <v>96000</v>
      </c>
      <c r="D276" s="21" t="str">
        <f t="shared" si="21"/>
        <v>Sales Travel - Airline, Rail</v>
      </c>
      <c r="E276" s="21" t="str">
        <f t="shared" si="22"/>
        <v/>
      </c>
      <c r="F276" s="21"/>
      <c r="G276" s="24">
        <f t="shared" si="23"/>
        <v>97500</v>
      </c>
      <c r="H276" s="24">
        <v>97500</v>
      </c>
      <c r="I276" s="24" t="s">
        <v>181</v>
      </c>
      <c r="J276" s="24" t="s">
        <v>554</v>
      </c>
      <c r="K276" s="24" t="s">
        <v>551</v>
      </c>
      <c r="L276" s="24" t="s">
        <v>552</v>
      </c>
      <c r="M276" s="24">
        <v>66000</v>
      </c>
      <c r="N276" s="24" t="b">
        <v>1</v>
      </c>
      <c r="O276" s="24" t="b">
        <v>0</v>
      </c>
      <c r="Q276" s="24" t="s">
        <v>386</v>
      </c>
      <c r="V276" s="92">
        <v>97500</v>
      </c>
      <c r="W276" s="92">
        <v>97599</v>
      </c>
      <c r="X276" s="24" t="str">
        <f t="shared" si="24"/>
        <v/>
      </c>
    </row>
    <row r="277" spans="1:24" x14ac:dyDescent="0.2">
      <c r="A277" s="17">
        <v>96100</v>
      </c>
      <c r="B277" s="15" t="s">
        <v>274</v>
      </c>
      <c r="C277" s="21">
        <f t="shared" si="20"/>
        <v>96100</v>
      </c>
      <c r="D277" s="21" t="str">
        <f t="shared" si="21"/>
        <v>Sales Travel - Rental Car</v>
      </c>
      <c r="E277" s="21" t="str">
        <f t="shared" si="22"/>
        <v/>
      </c>
      <c r="F277" s="21"/>
      <c r="G277" s="24">
        <f t="shared" si="23"/>
        <v>97600</v>
      </c>
      <c r="H277" s="24">
        <v>97600</v>
      </c>
      <c r="I277" s="24" t="s">
        <v>182</v>
      </c>
      <c r="J277" s="90" t="s">
        <v>554</v>
      </c>
      <c r="K277" s="24" t="s">
        <v>551</v>
      </c>
      <c r="L277" s="24" t="s">
        <v>552</v>
      </c>
      <c r="M277" s="24">
        <v>66000</v>
      </c>
      <c r="N277" s="24" t="b">
        <v>1</v>
      </c>
      <c r="O277" s="24" t="b">
        <v>0</v>
      </c>
      <c r="Q277" s="24" t="s">
        <v>387</v>
      </c>
      <c r="V277" s="92">
        <v>97600</v>
      </c>
      <c r="W277" s="92">
        <v>97699</v>
      </c>
      <c r="X277" s="24" t="str">
        <f t="shared" si="24"/>
        <v/>
      </c>
    </row>
    <row r="278" spans="1:24" x14ac:dyDescent="0.2">
      <c r="A278" s="17">
        <v>96200</v>
      </c>
      <c r="B278" s="15" t="s">
        <v>275</v>
      </c>
      <c r="C278" s="21">
        <f t="shared" si="20"/>
        <v>96200</v>
      </c>
      <c r="D278" s="21" t="str">
        <f t="shared" si="21"/>
        <v>Sales Travel - Parking &amp; Tolls</v>
      </c>
      <c r="E278" s="21" t="str">
        <f t="shared" si="22"/>
        <v/>
      </c>
      <c r="F278" s="21"/>
      <c r="G278" s="24">
        <f t="shared" si="23"/>
        <v>97700</v>
      </c>
      <c r="H278" s="24">
        <v>97700</v>
      </c>
      <c r="I278" s="24" t="s">
        <v>493</v>
      </c>
      <c r="J278" s="24" t="s">
        <v>554</v>
      </c>
      <c r="K278" s="24" t="s">
        <v>551</v>
      </c>
      <c r="L278" s="24" t="s">
        <v>552</v>
      </c>
      <c r="M278" s="24">
        <v>66000</v>
      </c>
      <c r="N278" s="24" t="b">
        <v>1</v>
      </c>
      <c r="O278" s="24" t="b">
        <v>0</v>
      </c>
      <c r="Q278" s="24" t="s">
        <v>521</v>
      </c>
      <c r="V278" s="92">
        <v>97700</v>
      </c>
      <c r="W278" s="92">
        <v>97749</v>
      </c>
      <c r="X278" s="24" t="str">
        <f t="shared" si="24"/>
        <v/>
      </c>
    </row>
    <row r="279" spans="1:24" x14ac:dyDescent="0.2">
      <c r="A279" s="17">
        <v>96300</v>
      </c>
      <c r="B279" s="15" t="s">
        <v>276</v>
      </c>
      <c r="C279" s="21">
        <f t="shared" si="20"/>
        <v>96300</v>
      </c>
      <c r="D279" s="21" t="str">
        <f t="shared" si="21"/>
        <v>Sales Travel - Ground Transportation</v>
      </c>
      <c r="E279" s="21" t="str">
        <f t="shared" si="22"/>
        <v/>
      </c>
      <c r="F279" s="21"/>
      <c r="G279" s="24">
        <f t="shared" si="23"/>
        <v>97750</v>
      </c>
      <c r="H279" s="24">
        <v>97750</v>
      </c>
      <c r="I279" s="24" t="s">
        <v>523</v>
      </c>
      <c r="J279" s="24" t="s">
        <v>554</v>
      </c>
      <c r="K279" s="24" t="s">
        <v>549</v>
      </c>
      <c r="L279" s="24" t="s">
        <v>552</v>
      </c>
      <c r="M279" s="24">
        <v>66000</v>
      </c>
      <c r="N279" s="24" t="b">
        <v>1</v>
      </c>
      <c r="O279" s="24" t="b">
        <v>0</v>
      </c>
      <c r="Q279" s="24" t="s">
        <v>522</v>
      </c>
      <c r="V279" s="92">
        <v>97750</v>
      </c>
      <c r="W279" s="92">
        <v>97799</v>
      </c>
      <c r="X279" s="24" t="str">
        <f t="shared" si="24"/>
        <v/>
      </c>
    </row>
    <row r="280" spans="1:24" x14ac:dyDescent="0.2">
      <c r="A280" s="17">
        <v>96400</v>
      </c>
      <c r="B280" s="15" t="s">
        <v>277</v>
      </c>
      <c r="C280" s="21">
        <f t="shared" ref="C280:C290" si="25">VLOOKUP(A280,$H$3:$I$294,1,FALSE)</f>
        <v>96400</v>
      </c>
      <c r="D280" s="21" t="str">
        <f t="shared" ref="D280:D290" si="26">VLOOKUP(A280,$H$3:$I$294,2,FALSE)</f>
        <v>Sales Travel - Business Auto Expense</v>
      </c>
      <c r="E280" s="21" t="str">
        <f t="shared" si="22"/>
        <v/>
      </c>
      <c r="F280" s="21"/>
      <c r="G280" s="24">
        <f t="shared" si="23"/>
        <v>97800</v>
      </c>
      <c r="H280" s="24">
        <v>97800</v>
      </c>
      <c r="I280" s="24" t="s">
        <v>366</v>
      </c>
      <c r="J280" s="24" t="s">
        <v>554</v>
      </c>
      <c r="K280" s="24" t="s">
        <v>551</v>
      </c>
      <c r="L280" s="24" t="s">
        <v>552</v>
      </c>
      <c r="M280" s="24">
        <v>66000</v>
      </c>
      <c r="N280" s="24" t="b">
        <v>1</v>
      </c>
      <c r="O280" s="24" t="b">
        <v>0</v>
      </c>
      <c r="Q280" s="24" t="s">
        <v>388</v>
      </c>
      <c r="V280" s="92">
        <v>97800</v>
      </c>
      <c r="W280" s="92">
        <v>97899</v>
      </c>
      <c r="X280" s="24" t="str">
        <f t="shared" si="24"/>
        <v/>
      </c>
    </row>
    <row r="281" spans="1:24" x14ac:dyDescent="0.2">
      <c r="A281" s="17">
        <v>96500</v>
      </c>
      <c r="B281" s="15" t="s">
        <v>278</v>
      </c>
      <c r="C281" s="21">
        <f t="shared" si="25"/>
        <v>96500</v>
      </c>
      <c r="D281" s="21" t="str">
        <f t="shared" si="26"/>
        <v>Sales Travel - Per Diem Expense</v>
      </c>
      <c r="E281" s="21" t="str">
        <f t="shared" si="22"/>
        <v/>
      </c>
      <c r="F281" s="21"/>
      <c r="G281" s="24">
        <f t="shared" si="23"/>
        <v>97900</v>
      </c>
      <c r="H281" s="24">
        <v>97900</v>
      </c>
      <c r="I281" s="24" t="s">
        <v>367</v>
      </c>
      <c r="J281" s="24" t="s">
        <v>554</v>
      </c>
      <c r="K281" s="24" t="s">
        <v>551</v>
      </c>
      <c r="L281" s="24" t="s">
        <v>552</v>
      </c>
      <c r="M281" s="24">
        <v>66000</v>
      </c>
      <c r="N281" s="24" t="b">
        <v>1</v>
      </c>
      <c r="O281" s="24" t="b">
        <v>0</v>
      </c>
      <c r="Q281" s="24" t="s">
        <v>491</v>
      </c>
      <c r="V281" s="92">
        <v>97900</v>
      </c>
      <c r="W281" s="92">
        <v>97999</v>
      </c>
      <c r="X281" s="24" t="str">
        <f t="shared" si="24"/>
        <v/>
      </c>
    </row>
    <row r="282" spans="1:24" x14ac:dyDescent="0.2">
      <c r="A282" s="17">
        <v>96600</v>
      </c>
      <c r="B282" s="15" t="s">
        <v>279</v>
      </c>
      <c r="C282" s="21">
        <f t="shared" si="25"/>
        <v>96600</v>
      </c>
      <c r="D282" s="21" t="str">
        <f t="shared" si="26"/>
        <v>Sales Travel - Lodging</v>
      </c>
      <c r="E282" s="21" t="str">
        <f t="shared" si="22"/>
        <v/>
      </c>
      <c r="F282" s="21"/>
      <c r="G282" s="24">
        <f t="shared" si="23"/>
        <v>98000</v>
      </c>
      <c r="H282" s="24">
        <v>98000</v>
      </c>
      <c r="I282" s="24" t="s">
        <v>480</v>
      </c>
      <c r="J282" s="24" t="s">
        <v>554</v>
      </c>
      <c r="K282" s="24" t="s">
        <v>551</v>
      </c>
      <c r="L282" s="24" t="s">
        <v>552</v>
      </c>
      <c r="M282" s="24">
        <v>66000</v>
      </c>
      <c r="N282" s="24" t="b">
        <v>1</v>
      </c>
      <c r="O282" s="24" t="b">
        <v>0</v>
      </c>
      <c r="Q282" s="24" t="s">
        <v>492</v>
      </c>
      <c r="V282" s="92">
        <v>98000</v>
      </c>
      <c r="W282" s="92">
        <v>98099</v>
      </c>
      <c r="X282" s="24" t="str">
        <f t="shared" si="24"/>
        <v/>
      </c>
    </row>
    <row r="283" spans="1:24" x14ac:dyDescent="0.2">
      <c r="A283" s="17">
        <v>96800</v>
      </c>
      <c r="B283" s="15" t="s">
        <v>178</v>
      </c>
      <c r="C283" s="21">
        <f t="shared" si="25"/>
        <v>96800</v>
      </c>
      <c r="D283" s="21" t="str">
        <f t="shared" si="26"/>
        <v>Field Expense</v>
      </c>
      <c r="E283" s="21" t="str">
        <f t="shared" si="22"/>
        <v/>
      </c>
      <c r="F283" s="21"/>
      <c r="G283" s="24">
        <f t="shared" si="23"/>
        <v>98100</v>
      </c>
      <c r="H283" s="24">
        <v>98100</v>
      </c>
      <c r="I283" s="24" t="s">
        <v>481</v>
      </c>
      <c r="J283" s="24" t="s">
        <v>554</v>
      </c>
      <c r="K283" s="24" t="s">
        <v>551</v>
      </c>
      <c r="L283" s="24" t="s">
        <v>552</v>
      </c>
      <c r="M283" s="24">
        <v>66000</v>
      </c>
      <c r="N283" s="24" t="b">
        <v>1</v>
      </c>
      <c r="O283" s="24" t="b">
        <v>0</v>
      </c>
      <c r="Q283" s="24" t="s">
        <v>525</v>
      </c>
      <c r="V283" s="92">
        <v>98100</v>
      </c>
      <c r="W283" s="92">
        <v>98149</v>
      </c>
      <c r="X283" s="24" t="str">
        <f t="shared" si="24"/>
        <v/>
      </c>
    </row>
    <row r="284" spans="1:24" x14ac:dyDescent="0.2">
      <c r="A284" s="17">
        <v>96801</v>
      </c>
      <c r="B284" s="15" t="s">
        <v>292</v>
      </c>
      <c r="C284" s="21">
        <f t="shared" si="25"/>
        <v>96801</v>
      </c>
      <c r="D284" s="21" t="str">
        <f t="shared" si="26"/>
        <v>XXXX RESEARCH &amp; DEVELOPMENT XXXX</v>
      </c>
      <c r="E284" s="21" t="str">
        <f t="shared" si="22"/>
        <v/>
      </c>
      <c r="F284" s="21"/>
      <c r="G284" s="24">
        <f t="shared" si="23"/>
        <v>98150</v>
      </c>
      <c r="H284" s="24">
        <v>98150</v>
      </c>
      <c r="I284" s="24" t="s">
        <v>524</v>
      </c>
      <c r="J284" s="24" t="s">
        <v>554</v>
      </c>
      <c r="K284" s="24" t="s">
        <v>551</v>
      </c>
      <c r="L284" s="24" t="s">
        <v>552</v>
      </c>
      <c r="M284" s="24">
        <v>66000</v>
      </c>
      <c r="N284" s="24" t="b">
        <v>1</v>
      </c>
      <c r="O284" s="24" t="b">
        <v>0</v>
      </c>
      <c r="Q284" s="24" t="s">
        <v>526</v>
      </c>
      <c r="V284" s="92">
        <v>98150</v>
      </c>
      <c r="W284" s="92">
        <v>98199</v>
      </c>
      <c r="X284" s="24" t="str">
        <f t="shared" si="24"/>
        <v/>
      </c>
    </row>
    <row r="285" spans="1:24" x14ac:dyDescent="0.2">
      <c r="A285" s="17">
        <v>96980</v>
      </c>
      <c r="B285" s="15" t="s">
        <v>280</v>
      </c>
      <c r="C285" s="21">
        <f t="shared" si="25"/>
        <v>96980</v>
      </c>
      <c r="D285" s="21" t="str">
        <f t="shared" si="26"/>
        <v>Software Development Costs</v>
      </c>
      <c r="E285" s="21" t="str">
        <f t="shared" si="22"/>
        <v/>
      </c>
      <c r="F285" s="21"/>
      <c r="G285" s="24">
        <f t="shared" si="23"/>
        <v>98200</v>
      </c>
      <c r="H285" s="24">
        <v>98200</v>
      </c>
      <c r="I285" s="24" t="s">
        <v>183</v>
      </c>
      <c r="J285" s="24" t="s">
        <v>554</v>
      </c>
      <c r="K285" s="24" t="s">
        <v>551</v>
      </c>
      <c r="L285" s="24" t="s">
        <v>552</v>
      </c>
      <c r="M285" s="24">
        <v>66000</v>
      </c>
      <c r="N285" s="24" t="b">
        <v>1</v>
      </c>
      <c r="O285" s="24" t="b">
        <v>0</v>
      </c>
      <c r="Q285" s="24" t="s">
        <v>389</v>
      </c>
      <c r="V285" s="92">
        <v>98200</v>
      </c>
      <c r="W285" s="92">
        <v>98499</v>
      </c>
      <c r="X285" s="24" t="str">
        <f t="shared" si="24"/>
        <v/>
      </c>
    </row>
    <row r="286" spans="1:24" x14ac:dyDescent="0.2">
      <c r="A286" s="17">
        <v>96985</v>
      </c>
      <c r="B286" s="15" t="s">
        <v>281</v>
      </c>
      <c r="C286" s="21">
        <f t="shared" si="25"/>
        <v>96985</v>
      </c>
      <c r="D286" s="21" t="str">
        <f t="shared" si="26"/>
        <v>Product Development Costs</v>
      </c>
      <c r="E286" s="21" t="str">
        <f t="shared" si="22"/>
        <v/>
      </c>
      <c r="F286" s="21"/>
      <c r="G286" s="24">
        <f t="shared" si="23"/>
        <v>98500</v>
      </c>
      <c r="H286" s="24">
        <v>98500</v>
      </c>
      <c r="I286" s="24" t="s">
        <v>184</v>
      </c>
      <c r="J286" s="24" t="s">
        <v>554</v>
      </c>
      <c r="K286" s="24" t="s">
        <v>551</v>
      </c>
      <c r="L286" s="24" t="s">
        <v>552</v>
      </c>
      <c r="M286" s="24">
        <v>66000</v>
      </c>
      <c r="N286" s="24" t="b">
        <v>1</v>
      </c>
      <c r="O286" s="24" t="b">
        <v>0</v>
      </c>
      <c r="Q286" s="24" t="s">
        <v>401</v>
      </c>
      <c r="V286" s="92">
        <v>98500</v>
      </c>
      <c r="W286" s="92">
        <v>98899</v>
      </c>
      <c r="X286" s="24" t="str">
        <f t="shared" si="24"/>
        <v/>
      </c>
    </row>
    <row r="287" spans="1:24" x14ac:dyDescent="0.2">
      <c r="A287" s="17">
        <v>97000</v>
      </c>
      <c r="B287" s="15" t="s">
        <v>311</v>
      </c>
      <c r="C287" s="21">
        <f t="shared" si="25"/>
        <v>97000</v>
      </c>
      <c r="D287" s="21" t="str">
        <f t="shared" si="26"/>
        <v>XXXX OTHER REVENUE / EXPENSE XXXX</v>
      </c>
      <c r="E287" s="21" t="str">
        <f t="shared" si="22"/>
        <v/>
      </c>
      <c r="F287" s="21"/>
      <c r="G287" s="24">
        <f t="shared" si="23"/>
        <v>98900</v>
      </c>
      <c r="H287" s="24">
        <v>98900</v>
      </c>
      <c r="I287" s="24" t="s">
        <v>564</v>
      </c>
      <c r="J287" s="24" t="s">
        <v>554</v>
      </c>
      <c r="K287" s="24" t="s">
        <v>549</v>
      </c>
      <c r="L287" s="24" t="s">
        <v>552</v>
      </c>
      <c r="M287" s="24">
        <v>66000</v>
      </c>
      <c r="N287" s="24" t="b">
        <v>1</v>
      </c>
      <c r="O287" s="24" t="b">
        <v>0</v>
      </c>
      <c r="Q287" s="24" t="s">
        <v>390</v>
      </c>
      <c r="V287" s="92">
        <v>98900</v>
      </c>
      <c r="W287" s="92">
        <v>99649</v>
      </c>
      <c r="X287" s="24" t="str">
        <f t="shared" si="24"/>
        <v/>
      </c>
    </row>
    <row r="288" spans="1:24" x14ac:dyDescent="0.2">
      <c r="A288" s="17">
        <v>97100</v>
      </c>
      <c r="B288" s="15" t="s">
        <v>179</v>
      </c>
      <c r="C288" s="21">
        <f t="shared" si="25"/>
        <v>97100</v>
      </c>
      <c r="D288" s="21" t="str">
        <f t="shared" si="26"/>
        <v>Other Income</v>
      </c>
      <c r="E288" s="21" t="str">
        <f t="shared" si="22"/>
        <v/>
      </c>
      <c r="F288" s="21"/>
      <c r="G288" s="24">
        <f t="shared" si="23"/>
        <v>99200</v>
      </c>
      <c r="H288" s="24">
        <v>99200</v>
      </c>
      <c r="I288" s="24" t="s">
        <v>187</v>
      </c>
      <c r="J288" s="24" t="s">
        <v>554</v>
      </c>
      <c r="K288" s="24" t="s">
        <v>549</v>
      </c>
      <c r="L288" s="24" t="s">
        <v>552</v>
      </c>
      <c r="M288" s="24">
        <v>66000</v>
      </c>
      <c r="N288" s="24" t="b">
        <v>1</v>
      </c>
      <c r="O288" s="24" t="b">
        <v>0</v>
      </c>
      <c r="Q288" s="24" t="s">
        <v>390</v>
      </c>
      <c r="V288" s="92">
        <v>98900</v>
      </c>
      <c r="W288" s="92">
        <v>99649</v>
      </c>
      <c r="X288" s="24" t="str">
        <f t="shared" si="24"/>
        <v/>
      </c>
    </row>
    <row r="289" spans="1:24" x14ac:dyDescent="0.2">
      <c r="A289" s="17">
        <v>97200</v>
      </c>
      <c r="B289" s="15" t="s">
        <v>180</v>
      </c>
      <c r="C289" s="21">
        <f t="shared" si="25"/>
        <v>97200</v>
      </c>
      <c r="D289" s="21" t="str">
        <f t="shared" si="26"/>
        <v>Equity in Subsidiary Earnings</v>
      </c>
      <c r="E289" s="21" t="str">
        <f t="shared" si="22"/>
        <v/>
      </c>
      <c r="F289" s="21"/>
      <c r="G289" s="24">
        <f t="shared" si="23"/>
        <v>99400</v>
      </c>
      <c r="H289" s="24">
        <v>99400</v>
      </c>
      <c r="I289" s="24" t="s">
        <v>188</v>
      </c>
      <c r="J289" s="24" t="s">
        <v>554</v>
      </c>
      <c r="K289" s="24" t="s">
        <v>549</v>
      </c>
      <c r="L289" s="24" t="s">
        <v>552</v>
      </c>
      <c r="M289" s="24">
        <v>66000</v>
      </c>
      <c r="N289" s="24" t="b">
        <v>1</v>
      </c>
      <c r="O289" s="24" t="b">
        <v>0</v>
      </c>
      <c r="Q289" s="24" t="s">
        <v>390</v>
      </c>
      <c r="V289" s="92">
        <v>98900</v>
      </c>
      <c r="W289" s="92">
        <v>99649</v>
      </c>
      <c r="X289" s="24" t="str">
        <f t="shared" si="24"/>
        <v/>
      </c>
    </row>
    <row r="290" spans="1:24" x14ac:dyDescent="0.2">
      <c r="A290" s="17">
        <v>97500</v>
      </c>
      <c r="B290" s="15" t="s">
        <v>181</v>
      </c>
      <c r="C290" s="21">
        <f t="shared" si="25"/>
        <v>97500</v>
      </c>
      <c r="D290" s="21" t="str">
        <f t="shared" si="26"/>
        <v>Interest Income</v>
      </c>
      <c r="E290" s="21" t="str">
        <f t="shared" si="22"/>
        <v/>
      </c>
      <c r="F290" s="21"/>
      <c r="G290" s="24">
        <f t="shared" si="23"/>
        <v>99650</v>
      </c>
      <c r="H290" s="24">
        <v>99650</v>
      </c>
      <c r="I290" s="24" t="s">
        <v>297</v>
      </c>
      <c r="J290" s="24" t="s">
        <v>554</v>
      </c>
      <c r="K290" s="24" t="s">
        <v>549</v>
      </c>
      <c r="L290" s="24" t="s">
        <v>552</v>
      </c>
      <c r="M290" s="24">
        <v>66000</v>
      </c>
      <c r="N290" s="24" t="b">
        <v>1</v>
      </c>
      <c r="O290" s="24" t="b">
        <v>0</v>
      </c>
      <c r="Q290" s="24" t="s">
        <v>391</v>
      </c>
      <c r="V290" s="92">
        <v>99650</v>
      </c>
      <c r="W290" s="92">
        <v>99674</v>
      </c>
      <c r="X290" s="24" t="str">
        <f t="shared" si="24"/>
        <v/>
      </c>
    </row>
    <row r="291" spans="1:24" x14ac:dyDescent="0.2">
      <c r="A291" s="17">
        <v>97600</v>
      </c>
      <c r="B291" s="15" t="s">
        <v>182</v>
      </c>
      <c r="C291" s="21">
        <f t="shared" ref="C291:C310" si="27">VLOOKUP(A291,$H$3:$I$294,1,FALSE)</f>
        <v>97600</v>
      </c>
      <c r="D291" s="21" t="str">
        <f t="shared" ref="D291:D310" si="28">VLOOKUP(A291,$H$3:$I$294,2,FALSE)</f>
        <v>Dividend Income</v>
      </c>
      <c r="E291" s="21" t="str">
        <f t="shared" si="22"/>
        <v/>
      </c>
      <c r="F291" s="21"/>
      <c r="G291" s="24">
        <f t="shared" si="23"/>
        <v>99675</v>
      </c>
      <c r="H291" s="24">
        <v>99675</v>
      </c>
      <c r="I291" s="24" t="s">
        <v>537</v>
      </c>
      <c r="J291" s="24" t="s">
        <v>554</v>
      </c>
      <c r="K291" s="24" t="s">
        <v>549</v>
      </c>
      <c r="L291" s="24" t="s">
        <v>552</v>
      </c>
      <c r="M291" s="24">
        <v>66000</v>
      </c>
      <c r="N291" s="24" t="b">
        <v>1</v>
      </c>
      <c r="O291" s="24" t="b">
        <v>0</v>
      </c>
      <c r="Q291" s="24" t="s">
        <v>392</v>
      </c>
      <c r="V291" s="92">
        <v>99675</v>
      </c>
      <c r="W291" s="92">
        <v>99689</v>
      </c>
      <c r="X291" s="24" t="str">
        <f t="shared" si="24"/>
        <v/>
      </c>
    </row>
    <row r="292" spans="1:24" x14ac:dyDescent="0.2">
      <c r="A292" s="17">
        <v>97700</v>
      </c>
      <c r="B292" s="26" t="s">
        <v>493</v>
      </c>
      <c r="C292" s="21">
        <f t="shared" si="27"/>
        <v>97700</v>
      </c>
      <c r="D292" s="21" t="str">
        <f t="shared" si="28"/>
        <v>Realized Property Holding Gain (Loss)</v>
      </c>
      <c r="E292" s="21" t="str">
        <f t="shared" si="22"/>
        <v/>
      </c>
      <c r="F292" s="21"/>
      <c r="G292" s="24">
        <f t="shared" si="23"/>
        <v>99690</v>
      </c>
      <c r="H292" s="24">
        <v>99690</v>
      </c>
      <c r="I292" s="24" t="s">
        <v>298</v>
      </c>
      <c r="J292" s="24" t="s">
        <v>554</v>
      </c>
      <c r="K292" s="24" t="s">
        <v>549</v>
      </c>
      <c r="L292" s="24" t="s">
        <v>552</v>
      </c>
      <c r="M292" s="24">
        <v>66000</v>
      </c>
      <c r="N292" s="24" t="b">
        <v>1</v>
      </c>
      <c r="O292" s="24" t="b">
        <v>0</v>
      </c>
      <c r="Q292" s="24" t="s">
        <v>397</v>
      </c>
      <c r="V292" s="92">
        <v>99690</v>
      </c>
      <c r="W292" s="92">
        <v>99699</v>
      </c>
      <c r="X292" s="24" t="str">
        <f t="shared" si="24"/>
        <v/>
      </c>
    </row>
    <row r="293" spans="1:24" x14ac:dyDescent="0.2">
      <c r="A293" s="17">
        <v>97750</v>
      </c>
      <c r="B293" s="26" t="s">
        <v>523</v>
      </c>
      <c r="C293" s="21">
        <f t="shared" si="27"/>
        <v>97750</v>
      </c>
      <c r="D293" s="21" t="str">
        <f t="shared" si="28"/>
        <v>Impairment on Property Holding</v>
      </c>
      <c r="E293" s="21" t="str">
        <f t="shared" si="22"/>
        <v/>
      </c>
      <c r="F293" s="21"/>
      <c r="G293" s="24">
        <f t="shared" si="23"/>
        <v>99700</v>
      </c>
      <c r="H293" s="24">
        <v>99700</v>
      </c>
      <c r="I293" s="24" t="s">
        <v>299</v>
      </c>
      <c r="J293" s="24" t="s">
        <v>548</v>
      </c>
      <c r="K293" s="24" t="s">
        <v>549</v>
      </c>
      <c r="L293" s="24" t="s">
        <v>550</v>
      </c>
      <c r="N293" s="24" t="b">
        <v>1</v>
      </c>
      <c r="O293" s="24" t="b">
        <v>0</v>
      </c>
      <c r="Q293" s="24" t="s">
        <v>393</v>
      </c>
      <c r="V293" s="92">
        <v>99700</v>
      </c>
      <c r="W293" s="92">
        <v>99998</v>
      </c>
      <c r="X293" s="24" t="str">
        <f t="shared" si="24"/>
        <v/>
      </c>
    </row>
    <row r="294" spans="1:24" x14ac:dyDescent="0.2">
      <c r="A294" s="17">
        <v>97800</v>
      </c>
      <c r="B294" s="15" t="s">
        <v>366</v>
      </c>
      <c r="C294" s="21">
        <f t="shared" si="27"/>
        <v>97800</v>
      </c>
      <c r="D294" s="21" t="str">
        <f t="shared" si="28"/>
        <v>Realized Securities Holding Gain (Loss)</v>
      </c>
      <c r="E294" s="21" t="str">
        <f t="shared" si="22"/>
        <v/>
      </c>
      <c r="F294" s="21"/>
      <c r="G294" s="24">
        <f t="shared" si="23"/>
        <v>99999</v>
      </c>
      <c r="H294" s="24">
        <v>99999</v>
      </c>
      <c r="I294" s="24" t="s">
        <v>300</v>
      </c>
      <c r="J294" s="24" t="s">
        <v>554</v>
      </c>
      <c r="K294" s="24" t="s">
        <v>549</v>
      </c>
      <c r="L294" s="24" t="s">
        <v>552</v>
      </c>
      <c r="M294" s="24">
        <v>66000</v>
      </c>
      <c r="N294" s="24" t="b">
        <v>1</v>
      </c>
      <c r="O294" s="24" t="b">
        <v>0</v>
      </c>
      <c r="Q294" s="24" t="s">
        <v>394</v>
      </c>
      <c r="V294" s="92">
        <v>99999</v>
      </c>
      <c r="W294" s="92">
        <v>99999</v>
      </c>
      <c r="X294" s="24" t="str">
        <f t="shared" si="24"/>
        <v/>
      </c>
    </row>
    <row r="295" spans="1:24" x14ac:dyDescent="0.2">
      <c r="A295" s="17">
        <v>97900</v>
      </c>
      <c r="B295" s="15" t="s">
        <v>367</v>
      </c>
      <c r="C295" s="21">
        <f t="shared" si="27"/>
        <v>97900</v>
      </c>
      <c r="D295" s="21" t="str">
        <f t="shared" si="28"/>
        <v>Unrealized Securities Holding Gain (Loss)</v>
      </c>
      <c r="E295" s="21" t="str">
        <f t="shared" si="22"/>
        <v/>
      </c>
      <c r="F295" s="21"/>
      <c r="V295" s="92"/>
      <c r="W295" s="92"/>
    </row>
    <row r="296" spans="1:24" x14ac:dyDescent="0.2">
      <c r="A296" s="17">
        <v>98000</v>
      </c>
      <c r="B296" s="62" t="s">
        <v>480</v>
      </c>
      <c r="C296" s="21">
        <f t="shared" si="27"/>
        <v>98000</v>
      </c>
      <c r="D296" s="21" t="str">
        <f t="shared" si="28"/>
        <v>Realized Land Holding Gain (Loss)</v>
      </c>
      <c r="E296" s="21" t="str">
        <f t="shared" si="22"/>
        <v/>
      </c>
      <c r="F296" s="21"/>
      <c r="V296" s="92"/>
      <c r="W296" s="92"/>
    </row>
    <row r="297" spans="1:24" x14ac:dyDescent="0.2">
      <c r="A297" s="17">
        <v>98100</v>
      </c>
      <c r="B297" s="63" t="s">
        <v>481</v>
      </c>
      <c r="C297" s="21">
        <f t="shared" si="27"/>
        <v>98100</v>
      </c>
      <c r="D297" s="21" t="str">
        <f t="shared" si="28"/>
        <v>Unrealized Land Holding Gain (Loss)</v>
      </c>
      <c r="E297" s="21" t="str">
        <f t="shared" si="22"/>
        <v/>
      </c>
      <c r="F297" s="21"/>
      <c r="V297" s="92"/>
      <c r="W297" s="92"/>
    </row>
    <row r="298" spans="1:24" x14ac:dyDescent="0.2">
      <c r="A298" s="17">
        <v>98150</v>
      </c>
      <c r="B298" s="63" t="s">
        <v>524</v>
      </c>
      <c r="C298" s="21">
        <f t="shared" si="27"/>
        <v>98150</v>
      </c>
      <c r="D298" s="21" t="str">
        <f t="shared" si="28"/>
        <v>Forex Remeasurement Gain (Loss)</v>
      </c>
      <c r="E298" s="21" t="str">
        <f t="shared" si="22"/>
        <v/>
      </c>
      <c r="F298" s="21"/>
      <c r="V298" s="92"/>
      <c r="W298" s="92"/>
    </row>
    <row r="299" spans="1:24" x14ac:dyDescent="0.2">
      <c r="A299" s="17">
        <v>98200</v>
      </c>
      <c r="B299" s="15" t="s">
        <v>183</v>
      </c>
      <c r="C299" s="21">
        <f t="shared" si="27"/>
        <v>98200</v>
      </c>
      <c r="D299" s="21" t="str">
        <f t="shared" si="28"/>
        <v>Interest Expense</v>
      </c>
      <c r="E299" s="21" t="str">
        <f t="shared" si="22"/>
        <v/>
      </c>
      <c r="F299" s="21"/>
      <c r="V299" s="92"/>
      <c r="W299" s="92"/>
    </row>
    <row r="300" spans="1:24" x14ac:dyDescent="0.2">
      <c r="A300" s="17">
        <v>98500</v>
      </c>
      <c r="B300" s="15" t="s">
        <v>184</v>
      </c>
      <c r="C300" s="21">
        <f t="shared" si="27"/>
        <v>98500</v>
      </c>
      <c r="D300" s="21" t="str">
        <f t="shared" si="28"/>
        <v>Other Expense</v>
      </c>
      <c r="E300" s="21" t="str">
        <f t="shared" si="22"/>
        <v/>
      </c>
      <c r="F300" s="21"/>
      <c r="V300" s="92"/>
      <c r="W300" s="92"/>
    </row>
    <row r="301" spans="1:24" x14ac:dyDescent="0.2">
      <c r="A301" s="17">
        <v>98900</v>
      </c>
      <c r="B301" s="15" t="s">
        <v>312</v>
      </c>
      <c r="C301" s="21">
        <f t="shared" si="27"/>
        <v>98900</v>
      </c>
      <c r="D301" s="21" t="str">
        <f t="shared" si="28"/>
        <v>xxxx INCOME TAX EXPENSE xxxx</v>
      </c>
      <c r="E301" s="21" t="str">
        <f t="shared" si="22"/>
        <v/>
      </c>
      <c r="F301" s="21"/>
      <c r="V301" s="92"/>
      <c r="W301" s="92"/>
    </row>
    <row r="302" spans="1:24" x14ac:dyDescent="0.2">
      <c r="A302" s="17" t="s">
        <v>209</v>
      </c>
      <c r="B302" s="15" t="s">
        <v>209</v>
      </c>
      <c r="C302" s="21" t="e">
        <f t="shared" si="27"/>
        <v>#N/A</v>
      </c>
      <c r="D302" s="21" t="e">
        <f t="shared" si="28"/>
        <v>#N/A</v>
      </c>
      <c r="E302" s="21" t="e">
        <f t="shared" si="22"/>
        <v>#N/A</v>
      </c>
      <c r="F302" s="21"/>
      <c r="V302" s="92"/>
      <c r="W302" s="92"/>
    </row>
    <row r="303" spans="1:24" x14ac:dyDescent="0.2">
      <c r="A303" s="17" t="s">
        <v>209</v>
      </c>
      <c r="B303" s="15" t="s">
        <v>209</v>
      </c>
      <c r="C303" s="21" t="e">
        <f t="shared" si="27"/>
        <v>#N/A</v>
      </c>
      <c r="D303" s="21" t="e">
        <f t="shared" si="28"/>
        <v>#N/A</v>
      </c>
      <c r="E303" s="21" t="e">
        <f t="shared" si="22"/>
        <v>#N/A</v>
      </c>
      <c r="F303" s="21"/>
      <c r="V303" s="92"/>
      <c r="W303" s="92"/>
    </row>
    <row r="304" spans="1:24" x14ac:dyDescent="0.2">
      <c r="A304" s="17">
        <v>99200</v>
      </c>
      <c r="B304" s="15" t="s">
        <v>187</v>
      </c>
      <c r="C304" s="21">
        <f t="shared" si="27"/>
        <v>99200</v>
      </c>
      <c r="D304" s="21" t="str">
        <f t="shared" si="28"/>
        <v>State Replacement Tax</v>
      </c>
      <c r="E304" s="21" t="str">
        <f t="shared" si="22"/>
        <v/>
      </c>
      <c r="F304" s="21"/>
    </row>
    <row r="305" spans="1:6" x14ac:dyDescent="0.2">
      <c r="A305" s="17">
        <v>99400</v>
      </c>
      <c r="B305" s="15" t="s">
        <v>188</v>
      </c>
      <c r="C305" s="21">
        <f t="shared" si="27"/>
        <v>99400</v>
      </c>
      <c r="D305" s="21" t="str">
        <f t="shared" si="28"/>
        <v>Local Replacement Tax</v>
      </c>
      <c r="E305" s="21" t="str">
        <f t="shared" si="22"/>
        <v/>
      </c>
      <c r="F305" s="21"/>
    </row>
    <row r="306" spans="1:6" x14ac:dyDescent="0.2">
      <c r="A306" s="17">
        <v>99650</v>
      </c>
      <c r="B306" s="15" t="s">
        <v>297</v>
      </c>
      <c r="C306" s="21">
        <f t="shared" si="27"/>
        <v>99650</v>
      </c>
      <c r="D306" s="21" t="str">
        <f t="shared" si="28"/>
        <v>XXXX EXTRAORDINARY ITEMS XXXX</v>
      </c>
      <c r="E306" s="21" t="str">
        <f t="shared" si="22"/>
        <v/>
      </c>
      <c r="F306" s="21"/>
    </row>
    <row r="307" spans="1:6" x14ac:dyDescent="0.2">
      <c r="A307" s="17">
        <v>99675</v>
      </c>
      <c r="B307" s="26" t="s">
        <v>537</v>
      </c>
      <c r="C307" s="21">
        <f t="shared" si="27"/>
        <v>99675</v>
      </c>
      <c r="D307" s="21" t="str">
        <f t="shared" si="28"/>
        <v>XXXX CHANGES IN ACCT PRINCIPLES XXXX</v>
      </c>
      <c r="E307" s="21" t="str">
        <f t="shared" si="22"/>
        <v/>
      </c>
      <c r="F307" s="21"/>
    </row>
    <row r="308" spans="1:6" x14ac:dyDescent="0.2">
      <c r="A308" s="17">
        <v>99690</v>
      </c>
      <c r="B308" s="15" t="s">
        <v>298</v>
      </c>
      <c r="C308" s="21">
        <f t="shared" si="27"/>
        <v>99690</v>
      </c>
      <c r="D308" s="21" t="str">
        <f t="shared" si="28"/>
        <v>XXXX DISC OPERATIONS XXXX</v>
      </c>
      <c r="E308" s="21" t="str">
        <f t="shared" si="22"/>
        <v/>
      </c>
      <c r="F308" s="21"/>
    </row>
    <row r="309" spans="1:6" x14ac:dyDescent="0.2">
      <c r="A309" s="17">
        <v>99700</v>
      </c>
      <c r="B309" s="15" t="s">
        <v>299</v>
      </c>
      <c r="C309" s="21">
        <f t="shared" si="27"/>
        <v>99700</v>
      </c>
      <c r="D309" s="21" t="str">
        <f t="shared" si="28"/>
        <v>XXXX STATISTICAL ACCTS XXXX</v>
      </c>
      <c r="E309" s="21" t="str">
        <f t="shared" si="22"/>
        <v/>
      </c>
      <c r="F309" s="21"/>
    </row>
    <row r="310" spans="1:6" x14ac:dyDescent="0.2">
      <c r="A310" s="18">
        <v>99999</v>
      </c>
      <c r="B310" s="19" t="s">
        <v>300</v>
      </c>
      <c r="C310" s="21">
        <f t="shared" si="27"/>
        <v>99999</v>
      </c>
      <c r="D310" s="21" t="str">
        <f t="shared" si="28"/>
        <v>XXXX SCRATCH XXXX</v>
      </c>
      <c r="E310" s="21" t="str">
        <f t="shared" si="22"/>
        <v/>
      </c>
      <c r="F310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COA - All</vt:lpstr>
      <vt:lpstr>COA - Equity</vt:lpstr>
      <vt:lpstr>COA - Account Classification</vt:lpstr>
      <vt:lpstr>COA - Asset Breakdown</vt:lpstr>
      <vt:lpstr>C-Corp Check</vt:lpstr>
      <vt:lpstr>S-Corp Check</vt:lpstr>
      <vt:lpstr>LLC Check</vt:lpstr>
      <vt:lpstr>Partnership Check</vt:lpstr>
    </vt:vector>
  </TitlesOfParts>
  <Company>Andrell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Seth</dc:creator>
  <cp:lastModifiedBy>Seth Pomeroy</cp:lastModifiedBy>
  <cp:lastPrinted>2017-02-01T20:17:54Z</cp:lastPrinted>
  <dcterms:created xsi:type="dcterms:W3CDTF">2004-10-28T20:43:27Z</dcterms:created>
  <dcterms:modified xsi:type="dcterms:W3CDTF">2018-07-13T01:34:44Z</dcterms:modified>
</cp:coreProperties>
</file>